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d.docs.live.net/a5afad1b4dc14713/Desktop/"/>
    </mc:Choice>
  </mc:AlternateContent>
  <xr:revisionPtr revIDLastSave="132" documentId="8_{67C16E4F-961E-4368-8A2E-6D44F646140F}" xr6:coauthVersionLast="47" xr6:coauthVersionMax="47" xr10:uidLastSave="{3EB11988-F876-4CD0-8260-9ADC291725ED}"/>
  <workbookProtection workbookAlgorithmName="SHA-512" workbookHashValue="/WVVmHjtmYOdFvm+VkW6r/I5cwUfI7Z1bKYo0gBXIKRbANV4eSpM0/npuEtNwQ9dW/wRmIUsPs//HcFiOfdqhA==" workbookSaltValue="qk7pLMjiQ/2991R9wWDqvw==" workbookSpinCount="100000" lockStructure="1"/>
  <bookViews>
    <workbookView xWindow="-120" yWindow="-120" windowWidth="29040" windowHeight="15720" tabRatio="961" firstSheet="2" activeTab="2" xr2:uid="{D9E8AEA3-7446-4D25-9135-3EE712AC99C6}"/>
  </bookViews>
  <sheets>
    <sheet name="Lists" sheetId="4" state="hidden" r:id="rId1"/>
    <sheet name="Summary" sheetId="2" state="hidden" r:id="rId2"/>
    <sheet name="Instructions" sheetId="1" r:id="rId3"/>
    <sheet name="1. Strategic Planning" sheetId="21" r:id="rId4"/>
    <sheet name="2. Evidence-Based Treatment" sheetId="22" r:id="rId5"/>
    <sheet name="3. Recovery" sheetId="7" r:id="rId6"/>
    <sheet name="4. Housing" sheetId="23" r:id="rId7"/>
    <sheet name="5. Employment" sheetId="9" r:id="rId8"/>
    <sheet name="6. Early Intervention" sheetId="10" r:id="rId9"/>
    <sheet name="7. Naloxone" sheetId="11" r:id="rId10"/>
    <sheet name="8. Post-Overdose Response" sheetId="20" r:id="rId11"/>
    <sheet name="9. Syringe Services" sheetId="13" r:id="rId12"/>
    <sheet name="10. CJ Diversion" sheetId="14" r:id="rId13"/>
    <sheet name="11. Treatment - Jails" sheetId="15" r:id="rId14"/>
    <sheet name="12. Reentry" sheetId="16" r:id="rId15"/>
    <sheet name="Exhibit B Measures" sheetId="17" r:id="rId16"/>
  </sheets>
  <definedNames>
    <definedName name="_Hlk135901906" localSheetId="10">'8. Post-Overdose Response'!$B$32</definedName>
    <definedName name="_Hlk135901906" localSheetId="11">'9. Syringe Services'!$B$34</definedName>
    <definedName name="_Hlk136336005" localSheetId="10">'8. Post-Overdose Response'!$B$40</definedName>
    <definedName name="_Hlk136336005" localSheetId="11">'9. Syringe Services'!$B$42</definedName>
    <definedName name="_Hlk137705951" localSheetId="4">'2. Evidence-Based Treatment'!#REF!</definedName>
    <definedName name="_xlnm.Print_Area" localSheetId="2">Instructions!$A$1:$N$55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2" i="16" l="1"/>
  <c r="C54" i="16"/>
  <c r="C34" i="16"/>
  <c r="C101" i="14"/>
  <c r="C42" i="11"/>
  <c r="C24" i="11"/>
  <c r="C65" i="10"/>
  <c r="C63" i="10"/>
  <c r="C49" i="10"/>
  <c r="C74" i="23"/>
  <c r="C72" i="23"/>
  <c r="C70" i="23"/>
  <c r="C57" i="23"/>
  <c r="C54" i="23"/>
  <c r="C26" i="23"/>
  <c r="C50" i="23"/>
  <c r="C48" i="23"/>
  <c r="C46" i="23"/>
  <c r="C44" i="23"/>
  <c r="C71" i="7"/>
  <c r="C65" i="7"/>
  <c r="C109" i="22"/>
  <c r="C77" i="22"/>
  <c r="C107" i="22"/>
  <c r="C103" i="22"/>
  <c r="C105" i="22"/>
  <c r="C56" i="21"/>
  <c r="C95" i="22"/>
  <c r="B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756"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808" i="2"/>
  <c r="B809" i="2"/>
  <c r="B810" i="2"/>
  <c r="B811" i="2"/>
  <c r="B812" i="2"/>
  <c r="B813" i="2"/>
  <c r="B814" i="2"/>
  <c r="B815" i="2"/>
  <c r="B816" i="2"/>
  <c r="B817" i="2"/>
  <c r="B818" i="2"/>
  <c r="B819" i="2"/>
  <c r="B820" i="2"/>
  <c r="B821" i="2"/>
  <c r="B822" i="2"/>
  <c r="B823" i="2"/>
  <c r="B824" i="2"/>
  <c r="B825" i="2"/>
  <c r="B826" i="2"/>
  <c r="B827" i="2"/>
  <c r="B828" i="2"/>
  <c r="B829" i="2"/>
  <c r="B830" i="2"/>
  <c r="B831" i="2"/>
  <c r="B832"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98" i="2"/>
  <c r="B899" i="2"/>
  <c r="B900" i="2"/>
  <c r="B901" i="2"/>
  <c r="B902" i="2"/>
  <c r="B903" i="2"/>
  <c r="B904" i="2"/>
  <c r="B905" i="2"/>
  <c r="B906" i="2"/>
  <c r="B907" i="2"/>
  <c r="B908" i="2"/>
  <c r="B909" i="2"/>
  <c r="B910" i="2"/>
  <c r="B911" i="2"/>
  <c r="B912" i="2"/>
  <c r="B913" i="2"/>
  <c r="B914" i="2"/>
  <c r="B915" i="2"/>
  <c r="B916" i="2"/>
  <c r="B917" i="2"/>
  <c r="B918" i="2"/>
  <c r="B919" i="2"/>
  <c r="B920" i="2"/>
  <c r="B921" i="2"/>
  <c r="B922" i="2"/>
  <c r="B923" i="2"/>
  <c r="B924" i="2"/>
  <c r="B925" i="2"/>
  <c r="B926" i="2"/>
  <c r="B927" i="2"/>
  <c r="B928" i="2"/>
  <c r="B929" i="2"/>
  <c r="B930" i="2"/>
  <c r="B931" i="2"/>
  <c r="B932" i="2"/>
  <c r="B933" i="2"/>
  <c r="B934" i="2"/>
  <c r="B935" i="2"/>
  <c r="B936" i="2"/>
  <c r="B937" i="2"/>
  <c r="B938" i="2"/>
  <c r="B939" i="2"/>
  <c r="B940" i="2"/>
  <c r="B941" i="2"/>
  <c r="B942" i="2"/>
  <c r="B943" i="2"/>
  <c r="B944" i="2"/>
  <c r="B945" i="2"/>
  <c r="B946" i="2"/>
  <c r="B947" i="2"/>
  <c r="B948" i="2"/>
  <c r="B949" i="2"/>
  <c r="B950" i="2"/>
  <c r="B951" i="2"/>
  <c r="B952" i="2"/>
  <c r="B953" i="2"/>
  <c r="B954" i="2"/>
  <c r="B955" i="2"/>
  <c r="B956" i="2"/>
  <c r="B957" i="2"/>
  <c r="B958" i="2"/>
  <c r="B959" i="2"/>
  <c r="B960" i="2"/>
  <c r="B961" i="2"/>
  <c r="B962" i="2"/>
  <c r="B963" i="2"/>
  <c r="B964" i="2"/>
  <c r="B965" i="2"/>
  <c r="A2" i="2"/>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4"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J2" i="2"/>
  <c r="N474" i="2"/>
  <c r="J474" i="2"/>
  <c r="H474" i="2"/>
  <c r="N243" i="2"/>
  <c r="J243" i="2"/>
  <c r="H243" i="2"/>
  <c r="E243" i="2"/>
  <c r="D243" i="2"/>
  <c r="N155" i="2"/>
  <c r="N154" i="2"/>
  <c r="J155" i="2"/>
  <c r="H155" i="2"/>
  <c r="E155" i="2"/>
  <c r="D155" i="2"/>
  <c r="C44" i="11"/>
  <c r="E43" i="11" s="1"/>
  <c r="L306" i="2" s="1"/>
  <c r="N306" i="2"/>
  <c r="J306" i="2"/>
  <c r="H306" i="2"/>
  <c r="H565" i="2"/>
  <c r="H564" i="2"/>
  <c r="H563" i="2"/>
  <c r="H546" i="2"/>
  <c r="N527" i="2"/>
  <c r="N526" i="2"/>
  <c r="J526" i="2"/>
  <c r="J527" i="2"/>
  <c r="H527" i="2"/>
  <c r="H526" i="2"/>
  <c r="N325" i="2"/>
  <c r="K325" i="2"/>
  <c r="J325" i="2"/>
  <c r="N324" i="2"/>
  <c r="J324" i="2"/>
  <c r="K324" i="2"/>
  <c r="J326" i="2"/>
  <c r="M326" i="2"/>
  <c r="N326" i="2"/>
  <c r="N285" i="2"/>
  <c r="N284" i="2"/>
  <c r="J284" i="2"/>
  <c r="H325" i="2"/>
  <c r="H324" i="2"/>
  <c r="J285" i="2"/>
  <c r="J248" i="2"/>
  <c r="K284" i="2"/>
  <c r="H285" i="2"/>
  <c r="H284" i="2"/>
  <c r="E285" i="2"/>
  <c r="D285" i="2"/>
  <c r="E284" i="2"/>
  <c r="D284" i="2"/>
  <c r="N248" i="2"/>
  <c r="H248" i="2"/>
  <c r="E248" i="2"/>
  <c r="D248" i="2"/>
  <c r="N205" i="2"/>
  <c r="J205" i="2"/>
  <c r="H205" i="2"/>
  <c r="E205" i="2"/>
  <c r="D205" i="2"/>
  <c r="N34" i="2"/>
  <c r="J34" i="2"/>
  <c r="J35" i="2"/>
  <c r="M35" i="2"/>
  <c r="N35" i="2"/>
  <c r="N33" i="2"/>
  <c r="J33" i="2"/>
  <c r="H34" i="2"/>
  <c r="H33" i="2"/>
  <c r="E34" i="2"/>
  <c r="D34" i="2"/>
  <c r="E33" i="2"/>
  <c r="D33" i="2"/>
  <c r="N119" i="2"/>
  <c r="J119" i="2"/>
  <c r="H119" i="2"/>
  <c r="E119" i="2"/>
  <c r="D119" i="2"/>
  <c r="N120" i="2"/>
  <c r="N118" i="2"/>
  <c r="N117" i="2"/>
  <c r="J118" i="2"/>
  <c r="J117" i="2"/>
  <c r="H118" i="2"/>
  <c r="E118" i="2"/>
  <c r="D118" i="2"/>
  <c r="D5" i="16"/>
  <c r="D4" i="16"/>
  <c r="D5" i="15"/>
  <c r="E526" i="2" s="1"/>
  <c r="D4" i="15"/>
  <c r="D526" i="2" s="1"/>
  <c r="D5" i="14"/>
  <c r="E474" i="2" s="1"/>
  <c r="D4" i="14"/>
  <c r="D474" i="2" s="1"/>
  <c r="D5" i="13"/>
  <c r="D4" i="13"/>
  <c r="D5" i="20"/>
  <c r="D4" i="20"/>
  <c r="D5" i="11"/>
  <c r="E325" i="2" s="1"/>
  <c r="D4" i="11"/>
  <c r="D324" i="2" s="1"/>
  <c r="D5" i="10"/>
  <c r="D4" i="10"/>
  <c r="D5" i="9"/>
  <c r="D4" i="9"/>
  <c r="D5" i="23"/>
  <c r="D4" i="23"/>
  <c r="D5" i="7"/>
  <c r="E150" i="2" s="1"/>
  <c r="D4" i="7"/>
  <c r="D150" i="2" s="1"/>
  <c r="D5" i="22"/>
  <c r="D4" i="22"/>
  <c r="D5" i="21"/>
  <c r="D4" i="21"/>
  <c r="C123" i="22"/>
  <c r="C45" i="9"/>
  <c r="C55" i="9"/>
  <c r="C75" i="9"/>
  <c r="K242" i="2" s="1"/>
  <c r="C73" i="9"/>
  <c r="K241" i="2" s="1"/>
  <c r="K246" i="2"/>
  <c r="K245" i="2"/>
  <c r="K244" i="2"/>
  <c r="H240" i="2"/>
  <c r="H239" i="2"/>
  <c r="H238" i="2"/>
  <c r="C54" i="9"/>
  <c r="C57" i="9"/>
  <c r="C58" i="9"/>
  <c r="C61" i="9"/>
  <c r="C64" i="20"/>
  <c r="C73" i="7"/>
  <c r="C69" i="7"/>
  <c r="K152" i="2" s="1"/>
  <c r="C67" i="7"/>
  <c r="K151" i="2" s="1"/>
  <c r="C63" i="7"/>
  <c r="E62" i="7" s="1"/>
  <c r="L149" i="2" s="1"/>
  <c r="E64" i="7"/>
  <c r="L150" i="2" s="1"/>
  <c r="K158" i="2"/>
  <c r="K157" i="2"/>
  <c r="K156" i="2"/>
  <c r="K154" i="2"/>
  <c r="K150" i="2"/>
  <c r="J150" i="2"/>
  <c r="K148" i="2"/>
  <c r="J148" i="2"/>
  <c r="C43" i="7"/>
  <c r="C49" i="7"/>
  <c r="C97" i="22"/>
  <c r="C99" i="22"/>
  <c r="C101" i="22"/>
  <c r="N89" i="2"/>
  <c r="N88" i="2"/>
  <c r="N87" i="2"/>
  <c r="N86" i="2"/>
  <c r="F581" i="2"/>
  <c r="F582" i="2"/>
  <c r="E581" i="2"/>
  <c r="E582" i="2"/>
  <c r="D589" i="2"/>
  <c r="D590" i="2"/>
  <c r="D591" i="2"/>
  <c r="D592" i="2"/>
  <c r="D593" i="2"/>
  <c r="D594" i="2"/>
  <c r="D595" i="2"/>
  <c r="D596" i="2"/>
  <c r="D597" i="2"/>
  <c r="D598" i="2"/>
  <c r="D599" i="2"/>
  <c r="D600" i="2"/>
  <c r="D601" i="2"/>
  <c r="D602" i="2"/>
  <c r="D603" i="2"/>
  <c r="D588" i="2"/>
  <c r="D587" i="2"/>
  <c r="D586" i="2"/>
  <c r="D585" i="2"/>
  <c r="D584" i="2"/>
  <c r="D583" i="2"/>
  <c r="D582" i="2"/>
  <c r="D581" i="2"/>
  <c r="H581" i="2"/>
  <c r="C27" i="10"/>
  <c r="C45" i="10" s="1"/>
  <c r="D306" i="2" l="1"/>
  <c r="E306" i="2"/>
  <c r="E527" i="2"/>
  <c r="D527" i="2"/>
  <c r="K306" i="2"/>
  <c r="D325" i="2"/>
  <c r="E324" i="2"/>
  <c r="K149" i="2"/>
  <c r="C47" i="10"/>
  <c r="N269" i="2"/>
  <c r="N268" i="2"/>
  <c r="N267" i="2"/>
  <c r="N266" i="2"/>
  <c r="N265" i="2"/>
  <c r="N264" i="2"/>
  <c r="N263" i="2"/>
  <c r="N262" i="2"/>
  <c r="N261" i="2"/>
  <c r="J269" i="2"/>
  <c r="J268" i="2"/>
  <c r="J267" i="2"/>
  <c r="J266" i="2"/>
  <c r="J265" i="2"/>
  <c r="J264" i="2"/>
  <c r="J263" i="2"/>
  <c r="J262" i="2"/>
  <c r="J260" i="2"/>
  <c r="H385" i="2"/>
  <c r="H386" i="2"/>
  <c r="H387" i="2"/>
  <c r="H388" i="2"/>
  <c r="H389" i="2"/>
  <c r="H390" i="2"/>
  <c r="H391" i="2"/>
  <c r="H392" i="2"/>
  <c r="H338" i="2"/>
  <c r="H339" i="2"/>
  <c r="H340" i="2"/>
  <c r="H341" i="2"/>
  <c r="H342" i="2"/>
  <c r="H343" i="2"/>
  <c r="H344" i="2"/>
  <c r="H345" i="2"/>
  <c r="H297" i="2"/>
  <c r="H298" i="2"/>
  <c r="H299" i="2"/>
  <c r="H300" i="2"/>
  <c r="H301" i="2"/>
  <c r="H302" i="2"/>
  <c r="H303" i="2"/>
  <c r="H304" i="2"/>
  <c r="H262" i="2"/>
  <c r="H263" i="2"/>
  <c r="H264" i="2"/>
  <c r="H265" i="2"/>
  <c r="H266" i="2"/>
  <c r="H267" i="2"/>
  <c r="H268" i="2"/>
  <c r="H269" i="2"/>
  <c r="H221" i="2"/>
  <c r="H222" i="2"/>
  <c r="H223" i="2"/>
  <c r="H224" i="2"/>
  <c r="H225" i="2"/>
  <c r="H226" i="2"/>
  <c r="H227" i="2"/>
  <c r="H228" i="2"/>
  <c r="H133" i="2"/>
  <c r="H134" i="2"/>
  <c r="H135" i="2"/>
  <c r="H136" i="2"/>
  <c r="H137" i="2"/>
  <c r="H138" i="2"/>
  <c r="H139" i="2"/>
  <c r="H140" i="2"/>
  <c r="H91" i="2"/>
  <c r="H92" i="2"/>
  <c r="H93" i="2"/>
  <c r="H94" i="2"/>
  <c r="H95" i="2"/>
  <c r="H96" i="2"/>
  <c r="H97" i="2"/>
  <c r="H98" i="2"/>
  <c r="H603" i="2"/>
  <c r="H602" i="2"/>
  <c r="H601" i="2"/>
  <c r="H600" i="2"/>
  <c r="H599" i="2"/>
  <c r="H598" i="2"/>
  <c r="H597" i="2"/>
  <c r="H596" i="2"/>
  <c r="H595" i="2"/>
  <c r="H594" i="2"/>
  <c r="H593" i="2"/>
  <c r="H592" i="2"/>
  <c r="H591" i="2"/>
  <c r="H590" i="2"/>
  <c r="H589" i="2"/>
  <c r="H588" i="2"/>
  <c r="H587" i="2"/>
  <c r="H586" i="2"/>
  <c r="H585" i="2"/>
  <c r="H584" i="2"/>
  <c r="H583" i="2"/>
  <c r="H582" i="2"/>
  <c r="N603" i="2"/>
  <c r="N602" i="2"/>
  <c r="N601" i="2"/>
  <c r="N600" i="2"/>
  <c r="N599" i="2"/>
  <c r="N598" i="2"/>
  <c r="N597" i="2"/>
  <c r="N596" i="2"/>
  <c r="N595" i="2"/>
  <c r="N594" i="2"/>
  <c r="N593" i="2"/>
  <c r="N592" i="2"/>
  <c r="N591" i="2"/>
  <c r="N590" i="2"/>
  <c r="N589" i="2"/>
  <c r="N588" i="2"/>
  <c r="N587" i="2"/>
  <c r="N586" i="2"/>
  <c r="N585" i="2"/>
  <c r="N584" i="2"/>
  <c r="N583" i="2"/>
  <c r="N582" i="2"/>
  <c r="N581" i="2"/>
  <c r="M603" i="2"/>
  <c r="M602" i="2"/>
  <c r="M601" i="2"/>
  <c r="M600" i="2"/>
  <c r="M599" i="2"/>
  <c r="M598" i="2"/>
  <c r="M597" i="2"/>
  <c r="M596" i="2"/>
  <c r="M595" i="2"/>
  <c r="M594" i="2"/>
  <c r="M593" i="2"/>
  <c r="M592" i="2"/>
  <c r="M591" i="2"/>
  <c r="M590" i="2"/>
  <c r="M589" i="2"/>
  <c r="M588" i="2"/>
  <c r="M587" i="2"/>
  <c r="M586" i="2"/>
  <c r="M585" i="2"/>
  <c r="M584" i="2"/>
  <c r="M583" i="2"/>
  <c r="M582" i="2"/>
  <c r="M581" i="2"/>
  <c r="L603" i="2"/>
  <c r="L602" i="2"/>
  <c r="L601" i="2"/>
  <c r="L600" i="2"/>
  <c r="L599" i="2"/>
  <c r="L598" i="2"/>
  <c r="L597" i="2"/>
  <c r="L596" i="2"/>
  <c r="L595" i="2"/>
  <c r="L594" i="2"/>
  <c r="L593" i="2"/>
  <c r="L592" i="2"/>
  <c r="L591" i="2"/>
  <c r="L590" i="2"/>
  <c r="L589" i="2"/>
  <c r="L588" i="2"/>
  <c r="L587" i="2"/>
  <c r="L586" i="2"/>
  <c r="L585" i="2"/>
  <c r="L584" i="2"/>
  <c r="L583" i="2"/>
  <c r="L582" i="2"/>
  <c r="L581" i="2"/>
  <c r="J603" i="2"/>
  <c r="J602" i="2"/>
  <c r="J601" i="2"/>
  <c r="J600" i="2"/>
  <c r="J599" i="2"/>
  <c r="J598" i="2"/>
  <c r="J597" i="2"/>
  <c r="J596" i="2"/>
  <c r="J595" i="2"/>
  <c r="J594" i="2"/>
  <c r="J593" i="2"/>
  <c r="J592" i="2"/>
  <c r="J591" i="2"/>
  <c r="J590" i="2"/>
  <c r="J589" i="2"/>
  <c r="J588" i="2"/>
  <c r="J587" i="2"/>
  <c r="J586" i="2"/>
  <c r="J585" i="2"/>
  <c r="J584" i="2"/>
  <c r="J583" i="2"/>
  <c r="J582" i="2"/>
  <c r="J581" i="2"/>
  <c r="F603" i="2"/>
  <c r="F602" i="2"/>
  <c r="F601" i="2"/>
  <c r="F600" i="2"/>
  <c r="F599" i="2"/>
  <c r="F598" i="2"/>
  <c r="F597" i="2"/>
  <c r="F596" i="2"/>
  <c r="F595" i="2"/>
  <c r="F594" i="2"/>
  <c r="F593" i="2"/>
  <c r="F592" i="2"/>
  <c r="F591" i="2"/>
  <c r="F590" i="2"/>
  <c r="F589" i="2"/>
  <c r="F588" i="2"/>
  <c r="F587" i="2"/>
  <c r="F586" i="2"/>
  <c r="F585" i="2"/>
  <c r="F584" i="2"/>
  <c r="F583" i="2"/>
  <c r="E603" i="2"/>
  <c r="E602" i="2"/>
  <c r="E601" i="2"/>
  <c r="E600" i="2"/>
  <c r="E599" i="2"/>
  <c r="E598" i="2"/>
  <c r="E597" i="2"/>
  <c r="E596" i="2"/>
  <c r="E595" i="2"/>
  <c r="E594" i="2"/>
  <c r="E593" i="2"/>
  <c r="E592" i="2"/>
  <c r="E591" i="2"/>
  <c r="E590" i="2"/>
  <c r="E589" i="2"/>
  <c r="E588" i="2"/>
  <c r="E587" i="2"/>
  <c r="E586" i="2"/>
  <c r="E585" i="2"/>
  <c r="E584" i="2"/>
  <c r="E583" i="2"/>
  <c r="C603" i="2"/>
  <c r="C602" i="2"/>
  <c r="C601" i="2"/>
  <c r="C600" i="2"/>
  <c r="C599" i="2"/>
  <c r="C598" i="2"/>
  <c r="C597" i="2"/>
  <c r="C596" i="2"/>
  <c r="C595" i="2"/>
  <c r="C594" i="2"/>
  <c r="C593" i="2"/>
  <c r="C592" i="2"/>
  <c r="C591" i="2"/>
  <c r="C590" i="2"/>
  <c r="C589" i="2"/>
  <c r="C588" i="2"/>
  <c r="C587" i="2"/>
  <c r="C586" i="2"/>
  <c r="C585" i="2"/>
  <c r="C584" i="2"/>
  <c r="C583" i="2"/>
  <c r="C582" i="2"/>
  <c r="C581" i="2"/>
  <c r="J579" i="2"/>
  <c r="E51" i="15"/>
  <c r="J558" i="2"/>
  <c r="J557" i="2"/>
  <c r="J556" i="2"/>
  <c r="J555" i="2"/>
  <c r="J554" i="2"/>
  <c r="J553" i="2"/>
  <c r="J552" i="2"/>
  <c r="J551" i="2"/>
  <c r="J550" i="2"/>
  <c r="J549" i="2"/>
  <c r="J548" i="2"/>
  <c r="J547" i="2"/>
  <c r="J546" i="2"/>
  <c r="J545" i="2"/>
  <c r="J544" i="2"/>
  <c r="J543" i="2"/>
  <c r="J3" i="2"/>
  <c r="J4" i="2"/>
  <c r="J5" i="2"/>
  <c r="J6" i="2"/>
  <c r="J7" i="2"/>
  <c r="J8" i="2"/>
  <c r="J9" i="2"/>
  <c r="J10" i="2"/>
  <c r="J11" i="2"/>
  <c r="J12" i="2"/>
  <c r="J13" i="2"/>
  <c r="J14" i="2"/>
  <c r="J15" i="2"/>
  <c r="J16" i="2"/>
  <c r="J17" i="2"/>
  <c r="J18" i="2"/>
  <c r="J20" i="2"/>
  <c r="J21" i="2"/>
  <c r="J22" i="2"/>
  <c r="J23" i="2"/>
  <c r="J24" i="2"/>
  <c r="J25" i="2"/>
  <c r="J26" i="2"/>
  <c r="J27" i="2"/>
  <c r="J28" i="2"/>
  <c r="J29" i="2"/>
  <c r="J30" i="2"/>
  <c r="J31" i="2"/>
  <c r="J32"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20" i="2"/>
  <c r="J121" i="2"/>
  <c r="J122" i="2"/>
  <c r="J123" i="2"/>
  <c r="J124" i="2"/>
  <c r="J125" i="2"/>
  <c r="J126" i="2"/>
  <c r="J127" i="2"/>
  <c r="J128" i="2"/>
  <c r="J129" i="2"/>
  <c r="J130" i="2"/>
  <c r="J131" i="2"/>
  <c r="J133" i="2"/>
  <c r="J134" i="2"/>
  <c r="J135" i="2"/>
  <c r="J136" i="2"/>
  <c r="J137" i="2"/>
  <c r="J138" i="2"/>
  <c r="J139" i="2"/>
  <c r="J140" i="2"/>
  <c r="J141" i="2"/>
  <c r="J142" i="2"/>
  <c r="J143" i="2"/>
  <c r="J144" i="2"/>
  <c r="J145" i="2"/>
  <c r="J146" i="2"/>
  <c r="J147" i="2"/>
  <c r="J149" i="2"/>
  <c r="J151" i="2"/>
  <c r="J152" i="2"/>
  <c r="J153" i="2"/>
  <c r="J154" i="2"/>
  <c r="J156" i="2"/>
  <c r="J157" i="2"/>
  <c r="J158" i="2"/>
  <c r="J159" i="2"/>
  <c r="J160" i="2"/>
  <c r="J161" i="2"/>
  <c r="J162" i="2"/>
  <c r="J163" i="2"/>
  <c r="J164" i="2"/>
  <c r="J165" i="2"/>
  <c r="J166" i="2"/>
  <c r="J167" i="2"/>
  <c r="J168" i="2"/>
  <c r="J169" i="2"/>
  <c r="J170" i="2"/>
  <c r="J171" i="2"/>
  <c r="J172" i="2"/>
  <c r="J173" i="2"/>
  <c r="J174" i="2"/>
  <c r="J175"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6" i="2"/>
  <c r="J207" i="2"/>
  <c r="J208" i="2"/>
  <c r="J209" i="2"/>
  <c r="J210" i="2"/>
  <c r="J211" i="2"/>
  <c r="J212" i="2"/>
  <c r="J213" i="2"/>
  <c r="J214" i="2"/>
  <c r="J215" i="2"/>
  <c r="J216" i="2"/>
  <c r="J217" i="2"/>
  <c r="J218" i="2"/>
  <c r="J219" i="2"/>
  <c r="J221" i="2"/>
  <c r="J222" i="2"/>
  <c r="J223" i="2"/>
  <c r="J224" i="2"/>
  <c r="J225" i="2"/>
  <c r="J226" i="2"/>
  <c r="J227" i="2"/>
  <c r="J228" i="2"/>
  <c r="J229" i="2"/>
  <c r="J230" i="2"/>
  <c r="J232" i="2"/>
  <c r="J233" i="2"/>
  <c r="J235" i="2"/>
  <c r="J237" i="2"/>
  <c r="J238" i="2"/>
  <c r="J239" i="2"/>
  <c r="J240" i="2"/>
  <c r="J241" i="2"/>
  <c r="J242" i="2"/>
  <c r="J244" i="2"/>
  <c r="J245" i="2"/>
  <c r="J246" i="2"/>
  <c r="J247" i="2"/>
  <c r="J249" i="2"/>
  <c r="J250" i="2"/>
  <c r="J251" i="2"/>
  <c r="J252" i="2"/>
  <c r="J253" i="2"/>
  <c r="J254" i="2"/>
  <c r="J255" i="2"/>
  <c r="J256" i="2"/>
  <c r="J257" i="2"/>
  <c r="J258" i="2"/>
  <c r="J259" i="2"/>
  <c r="J270" i="2"/>
  <c r="J271" i="2"/>
  <c r="J272" i="2"/>
  <c r="J273" i="2"/>
  <c r="J274" i="2"/>
  <c r="J275" i="2"/>
  <c r="J276" i="2"/>
  <c r="J277" i="2"/>
  <c r="J278" i="2"/>
  <c r="J280" i="2"/>
  <c r="J281" i="2"/>
  <c r="J282" i="2"/>
  <c r="J283" i="2"/>
  <c r="J286" i="2"/>
  <c r="J287" i="2"/>
  <c r="J288" i="2"/>
  <c r="J289" i="2"/>
  <c r="J290" i="2"/>
  <c r="J291" i="2"/>
  <c r="J292" i="2"/>
  <c r="J293" i="2"/>
  <c r="J294" i="2"/>
  <c r="J295" i="2"/>
  <c r="J297" i="2"/>
  <c r="J298" i="2"/>
  <c r="J299" i="2"/>
  <c r="J300" i="2"/>
  <c r="J301" i="2"/>
  <c r="J302" i="2"/>
  <c r="J303" i="2"/>
  <c r="J304" i="2"/>
  <c r="J305" i="2"/>
  <c r="J307" i="2"/>
  <c r="J308" i="2"/>
  <c r="J309" i="2"/>
  <c r="J310" i="2"/>
  <c r="J311" i="2"/>
  <c r="J312" i="2"/>
  <c r="J313" i="2"/>
  <c r="J314" i="2"/>
  <c r="J315" i="2"/>
  <c r="J316" i="2"/>
  <c r="J317" i="2"/>
  <c r="J318" i="2"/>
  <c r="J319" i="2"/>
  <c r="J320" i="2"/>
  <c r="J321" i="2"/>
  <c r="J322" i="2"/>
  <c r="J323" i="2"/>
  <c r="J327" i="2"/>
  <c r="J328" i="2"/>
  <c r="J329" i="2"/>
  <c r="J330" i="2"/>
  <c r="J331" i="2"/>
  <c r="J332" i="2"/>
  <c r="J333" i="2"/>
  <c r="J334" i="2"/>
  <c r="J335" i="2"/>
  <c r="J336"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431" i="2"/>
  <c r="J432" i="2"/>
  <c r="J433" i="2"/>
  <c r="J434" i="2"/>
  <c r="J435" i="2"/>
  <c r="J436" i="2"/>
  <c r="J437" i="2"/>
  <c r="J438" i="2"/>
  <c r="J439" i="2"/>
  <c r="J440" i="2"/>
  <c r="J441" i="2"/>
  <c r="J442" i="2"/>
  <c r="J443" i="2"/>
  <c r="J444" i="2"/>
  <c r="J445" i="2"/>
  <c r="J446" i="2"/>
  <c r="J447" i="2"/>
  <c r="J448" i="2"/>
  <c r="J450" i="2"/>
  <c r="J451" i="2"/>
  <c r="J452" i="2"/>
  <c r="J453" i="2"/>
  <c r="J454" i="2"/>
  <c r="J455" i="2"/>
  <c r="J456" i="2"/>
  <c r="J457" i="2"/>
  <c r="J458" i="2"/>
  <c r="J460" i="2"/>
  <c r="J461" i="2"/>
  <c r="J462" i="2"/>
  <c r="J464" i="2"/>
  <c r="J465" i="2"/>
  <c r="J466" i="2"/>
  <c r="J468" i="2"/>
  <c r="J469" i="2"/>
  <c r="J470" i="2"/>
  <c r="J471" i="2"/>
  <c r="J472" i="2"/>
  <c r="J473" i="2"/>
  <c r="J475" i="2"/>
  <c r="J476" i="2"/>
  <c r="J477" i="2"/>
  <c r="J478" i="2"/>
  <c r="J479" i="2"/>
  <c r="J480" i="2"/>
  <c r="J481" i="2"/>
  <c r="J482" i="2"/>
  <c r="J483" i="2"/>
  <c r="J484" i="2"/>
  <c r="J485" i="2"/>
  <c r="J486" i="2"/>
  <c r="J487" i="2"/>
  <c r="J488" i="2"/>
  <c r="J489" i="2"/>
  <c r="J490" i="2"/>
  <c r="J491" i="2"/>
  <c r="J492" i="2"/>
  <c r="J493" i="2"/>
  <c r="J494" i="2"/>
  <c r="J495" i="2"/>
  <c r="J496" i="2"/>
  <c r="J498" i="2"/>
  <c r="J499" i="2"/>
  <c r="J500" i="2"/>
  <c r="J501" i="2"/>
  <c r="J502" i="2"/>
  <c r="J503" i="2"/>
  <c r="J504" i="2"/>
  <c r="J505" i="2"/>
  <c r="J506" i="2"/>
  <c r="J507" i="2"/>
  <c r="J508" i="2"/>
  <c r="J509" i="2"/>
  <c r="J510" i="2"/>
  <c r="J511" i="2"/>
  <c r="J512" i="2"/>
  <c r="J513" i="2"/>
  <c r="J517" i="2"/>
  <c r="J518" i="2"/>
  <c r="J520" i="2"/>
  <c r="J521" i="2"/>
  <c r="J522" i="2"/>
  <c r="J523" i="2"/>
  <c r="J524" i="2"/>
  <c r="J525" i="2"/>
  <c r="J528" i="2"/>
  <c r="J529" i="2"/>
  <c r="J530" i="2"/>
  <c r="J531" i="2"/>
  <c r="J532" i="2"/>
  <c r="J533" i="2"/>
  <c r="J534" i="2"/>
  <c r="J535" i="2"/>
  <c r="J536" i="2"/>
  <c r="J537" i="2"/>
  <c r="J538" i="2"/>
  <c r="J539" i="2"/>
  <c r="J540" i="2"/>
  <c r="J541" i="2"/>
  <c r="J542" i="2"/>
  <c r="J563" i="2"/>
  <c r="J564" i="2"/>
  <c r="J565" i="2"/>
  <c r="J566" i="2"/>
  <c r="J567" i="2"/>
  <c r="J568" i="2"/>
  <c r="J569" i="2"/>
  <c r="J570" i="2"/>
  <c r="J571" i="2"/>
  <c r="J572" i="2"/>
  <c r="J573" i="2"/>
  <c r="J574" i="2"/>
  <c r="J575" i="2"/>
  <c r="J576" i="2"/>
  <c r="J577" i="2"/>
  <c r="J578" i="2"/>
  <c r="J580" i="2"/>
  <c r="N580" i="2"/>
  <c r="N579" i="2"/>
  <c r="N578" i="2"/>
  <c r="N577" i="2"/>
  <c r="N576" i="2"/>
  <c r="N575" i="2"/>
  <c r="N574" i="2"/>
  <c r="N573" i="2"/>
  <c r="N572" i="2"/>
  <c r="N571" i="2"/>
  <c r="N570" i="2"/>
  <c r="N569" i="2"/>
  <c r="N568" i="2"/>
  <c r="N567" i="2"/>
  <c r="N566" i="2"/>
  <c r="N565" i="2"/>
  <c r="N564" i="2"/>
  <c r="N563" i="2"/>
  <c r="N562" i="2"/>
  <c r="N561" i="2"/>
  <c r="N560" i="2"/>
  <c r="N559" i="2"/>
  <c r="N558" i="2"/>
  <c r="N557" i="2"/>
  <c r="N556" i="2"/>
  <c r="N555" i="2"/>
  <c r="N554" i="2"/>
  <c r="N553" i="2"/>
  <c r="N552" i="2"/>
  <c r="N551" i="2"/>
  <c r="N550" i="2"/>
  <c r="N549" i="2"/>
  <c r="N548" i="2"/>
  <c r="N547" i="2"/>
  <c r="N546" i="2"/>
  <c r="N545" i="2"/>
  <c r="N544" i="2"/>
  <c r="N543" i="2"/>
  <c r="N542" i="2"/>
  <c r="N541" i="2"/>
  <c r="N540" i="2"/>
  <c r="N539" i="2"/>
  <c r="N538" i="2"/>
  <c r="N537" i="2"/>
  <c r="N536" i="2"/>
  <c r="N535" i="2"/>
  <c r="N534" i="2"/>
  <c r="N533" i="2"/>
  <c r="N532" i="2"/>
  <c r="N531" i="2"/>
  <c r="N530" i="2"/>
  <c r="N529" i="2"/>
  <c r="N528" i="2"/>
  <c r="M548" i="2"/>
  <c r="M547" i="2"/>
  <c r="M546" i="2"/>
  <c r="M545" i="2"/>
  <c r="M544" i="2"/>
  <c r="M543" i="2"/>
  <c r="M542" i="2"/>
  <c r="M541" i="2"/>
  <c r="M540" i="2"/>
  <c r="M539" i="2"/>
  <c r="M538" i="2"/>
  <c r="M537" i="2"/>
  <c r="M536" i="2"/>
  <c r="M535" i="2"/>
  <c r="M534" i="2"/>
  <c r="M533" i="2"/>
  <c r="M532" i="2"/>
  <c r="M531" i="2"/>
  <c r="M530" i="2"/>
  <c r="M529" i="2"/>
  <c r="M528" i="2"/>
  <c r="K576" i="2" l="1"/>
  <c r="K575" i="2"/>
  <c r="K574" i="2"/>
  <c r="K572" i="2"/>
  <c r="K571" i="2"/>
  <c r="K570" i="2"/>
  <c r="K569" i="2"/>
  <c r="K568" i="2"/>
  <c r="K567" i="2"/>
  <c r="K566" i="2"/>
  <c r="K565" i="2"/>
  <c r="K564" i="2"/>
  <c r="K563" i="2"/>
  <c r="K561" i="2"/>
  <c r="K560" i="2"/>
  <c r="C82" i="16"/>
  <c r="C80" i="16"/>
  <c r="H549" i="2"/>
  <c r="E549" i="2"/>
  <c r="D549" i="2"/>
  <c r="H580" i="2"/>
  <c r="H579" i="2"/>
  <c r="H578" i="2"/>
  <c r="H577" i="2"/>
  <c r="H574" i="2"/>
  <c r="H573" i="2"/>
  <c r="H572" i="2"/>
  <c r="H571" i="2"/>
  <c r="H570" i="2"/>
  <c r="H569" i="2"/>
  <c r="H568" i="2"/>
  <c r="H567" i="2"/>
  <c r="H566" i="2"/>
  <c r="H562" i="2"/>
  <c r="H561" i="2"/>
  <c r="H560" i="2"/>
  <c r="H559" i="2"/>
  <c r="H558" i="2"/>
  <c r="H557" i="2"/>
  <c r="H556" i="2"/>
  <c r="H555" i="2"/>
  <c r="H554" i="2"/>
  <c r="H553" i="2"/>
  <c r="H552" i="2"/>
  <c r="H551" i="2"/>
  <c r="H550" i="2"/>
  <c r="H548" i="2"/>
  <c r="H547" i="2"/>
  <c r="H545" i="2"/>
  <c r="H544" i="2"/>
  <c r="H543" i="2"/>
  <c r="H542" i="2"/>
  <c r="H541" i="2"/>
  <c r="H540" i="2"/>
  <c r="H539" i="2"/>
  <c r="H538" i="2"/>
  <c r="H537" i="2"/>
  <c r="H536" i="2"/>
  <c r="H535" i="2"/>
  <c r="H534" i="2"/>
  <c r="H533" i="2"/>
  <c r="H532" i="2"/>
  <c r="H531" i="2"/>
  <c r="H530" i="2"/>
  <c r="H529" i="2"/>
  <c r="H528" i="2"/>
  <c r="H576" i="2"/>
  <c r="H575" i="2"/>
  <c r="E563" i="2"/>
  <c r="D563" i="2"/>
  <c r="E564" i="2"/>
  <c r="D564" i="2"/>
  <c r="N525" i="2"/>
  <c r="N524" i="2"/>
  <c r="N523" i="2"/>
  <c r="N522" i="2"/>
  <c r="N521" i="2"/>
  <c r="N520" i="2"/>
  <c r="N519" i="2"/>
  <c r="N518" i="2"/>
  <c r="N517" i="2"/>
  <c r="N516" i="2"/>
  <c r="N515" i="2"/>
  <c r="N514" i="2"/>
  <c r="N513" i="2"/>
  <c r="N512" i="2"/>
  <c r="N511" i="2"/>
  <c r="N510" i="2"/>
  <c r="N509" i="2"/>
  <c r="N508" i="2"/>
  <c r="N507" i="2"/>
  <c r="N506" i="2"/>
  <c r="N497" i="2"/>
  <c r="N505" i="2"/>
  <c r="N504" i="2"/>
  <c r="N503" i="2"/>
  <c r="N502" i="2"/>
  <c r="N501" i="2"/>
  <c r="N500" i="2"/>
  <c r="N499" i="2"/>
  <c r="N498" i="2"/>
  <c r="N496" i="2"/>
  <c r="N495" i="2"/>
  <c r="N494" i="2"/>
  <c r="N493" i="2"/>
  <c r="N492" i="2"/>
  <c r="N491" i="2"/>
  <c r="N490" i="2"/>
  <c r="N489" i="2"/>
  <c r="N488" i="2"/>
  <c r="N487" i="2"/>
  <c r="N486" i="2"/>
  <c r="N485" i="2"/>
  <c r="N484" i="2"/>
  <c r="N483" i="2"/>
  <c r="N482" i="2"/>
  <c r="M496" i="2"/>
  <c r="M495" i="2"/>
  <c r="M494" i="2"/>
  <c r="M493" i="2"/>
  <c r="M492" i="2"/>
  <c r="M491" i="2"/>
  <c r="M490" i="2"/>
  <c r="M489" i="2"/>
  <c r="M488" i="2"/>
  <c r="M487" i="2"/>
  <c r="M486" i="2"/>
  <c r="M485" i="2"/>
  <c r="M484" i="2"/>
  <c r="M483" i="2"/>
  <c r="M482" i="2"/>
  <c r="E79" i="15"/>
  <c r="L521" i="2" s="1"/>
  <c r="E81" i="15"/>
  <c r="L522" i="2" s="1"/>
  <c r="E83" i="15"/>
  <c r="L523" i="2" s="1"/>
  <c r="E47" i="15"/>
  <c r="L507" i="2" s="1"/>
  <c r="L509" i="2"/>
  <c r="E53" i="15"/>
  <c r="L510" i="2" s="1"/>
  <c r="E55" i="15"/>
  <c r="L511" i="2" s="1"/>
  <c r="E57" i="15"/>
  <c r="L512" i="2" s="1"/>
  <c r="E59" i="15"/>
  <c r="L513" i="2" s="1"/>
  <c r="C46" i="15"/>
  <c r="E45" i="15" s="1"/>
  <c r="C65" i="15"/>
  <c r="J514" i="2" s="1"/>
  <c r="C66" i="15"/>
  <c r="C67" i="15"/>
  <c r="J515" i="2" s="1"/>
  <c r="C68" i="15"/>
  <c r="C69" i="15"/>
  <c r="J516" i="2" s="1"/>
  <c r="C70" i="15"/>
  <c r="E69" i="15" s="1"/>
  <c r="C72" i="15"/>
  <c r="E71" i="15" s="1"/>
  <c r="C74" i="15"/>
  <c r="C75" i="15"/>
  <c r="J519" i="2" s="1"/>
  <c r="C78" i="15"/>
  <c r="K520" i="2" s="1"/>
  <c r="K523" i="2"/>
  <c r="K522" i="2"/>
  <c r="K521" i="2"/>
  <c r="K519" i="2"/>
  <c r="C50" i="15"/>
  <c r="E49" i="15" s="1"/>
  <c r="L508" i="2" s="1"/>
  <c r="H492" i="2"/>
  <c r="H494" i="2"/>
  <c r="H493" i="2"/>
  <c r="H491" i="2"/>
  <c r="H490" i="2"/>
  <c r="H489" i="2"/>
  <c r="H488" i="2"/>
  <c r="H487" i="2"/>
  <c r="H486" i="2"/>
  <c r="H485" i="2"/>
  <c r="H484" i="2"/>
  <c r="H483" i="2"/>
  <c r="H482" i="2"/>
  <c r="H525" i="2"/>
  <c r="H524" i="2"/>
  <c r="H523" i="2"/>
  <c r="H522" i="2"/>
  <c r="H521" i="2"/>
  <c r="E521" i="2"/>
  <c r="D521" i="2"/>
  <c r="H520" i="2"/>
  <c r="H519" i="2"/>
  <c r="H518" i="2"/>
  <c r="H517" i="2"/>
  <c r="H516" i="2"/>
  <c r="H515" i="2"/>
  <c r="H514" i="2"/>
  <c r="H513" i="2"/>
  <c r="H512" i="2"/>
  <c r="H511" i="2"/>
  <c r="H496" i="2"/>
  <c r="H495" i="2"/>
  <c r="H510" i="2"/>
  <c r="H509" i="2"/>
  <c r="H508" i="2"/>
  <c r="H507" i="2"/>
  <c r="H506" i="2"/>
  <c r="H498" i="2"/>
  <c r="H499" i="2"/>
  <c r="H500" i="2"/>
  <c r="H501" i="2"/>
  <c r="H502" i="2"/>
  <c r="H503" i="2"/>
  <c r="H504" i="2"/>
  <c r="H505" i="2"/>
  <c r="H497" i="2"/>
  <c r="C28" i="15"/>
  <c r="J497" i="2" s="1"/>
  <c r="H457" i="2"/>
  <c r="H456" i="2"/>
  <c r="H455" i="2"/>
  <c r="H454" i="2"/>
  <c r="H453" i="2"/>
  <c r="H452" i="2"/>
  <c r="H451" i="2"/>
  <c r="H450" i="2"/>
  <c r="H177" i="2"/>
  <c r="H178" i="2"/>
  <c r="H179" i="2"/>
  <c r="H180" i="2"/>
  <c r="H181" i="2"/>
  <c r="H182" i="2"/>
  <c r="H183" i="2"/>
  <c r="H184" i="2"/>
  <c r="N481" i="2"/>
  <c r="N480" i="2"/>
  <c r="N479" i="2"/>
  <c r="N478" i="2"/>
  <c r="N477" i="2"/>
  <c r="N476" i="2"/>
  <c r="N475" i="2"/>
  <c r="N473" i="2"/>
  <c r="N472" i="2"/>
  <c r="N471" i="2"/>
  <c r="N470" i="2"/>
  <c r="N469" i="2"/>
  <c r="N468" i="2"/>
  <c r="N467" i="2"/>
  <c r="N463" i="2"/>
  <c r="N464" i="2"/>
  <c r="N465" i="2"/>
  <c r="N466" i="2"/>
  <c r="N457" i="2"/>
  <c r="N458" i="2"/>
  <c r="N459" i="2"/>
  <c r="N460" i="2"/>
  <c r="N461" i="2"/>
  <c r="N462" i="2"/>
  <c r="N451" i="2"/>
  <c r="N452" i="2"/>
  <c r="N453" i="2"/>
  <c r="N454" i="2"/>
  <c r="N455" i="2"/>
  <c r="N456" i="2"/>
  <c r="N450" i="2"/>
  <c r="N449" i="2"/>
  <c r="H459" i="2"/>
  <c r="H458" i="2"/>
  <c r="N443" i="2"/>
  <c r="N448" i="2"/>
  <c r="N447" i="2"/>
  <c r="N446" i="2"/>
  <c r="N445" i="2"/>
  <c r="N444" i="2"/>
  <c r="N442" i="2"/>
  <c r="N441" i="2"/>
  <c r="N440" i="2"/>
  <c r="N439" i="2"/>
  <c r="N438" i="2"/>
  <c r="N437" i="2"/>
  <c r="N436" i="2"/>
  <c r="N435" i="2"/>
  <c r="N434" i="2"/>
  <c r="N433" i="2"/>
  <c r="N432" i="2"/>
  <c r="N431" i="2"/>
  <c r="N430" i="2"/>
  <c r="N429" i="2"/>
  <c r="N428" i="2"/>
  <c r="N427" i="2"/>
  <c r="N426" i="2"/>
  <c r="N425" i="2"/>
  <c r="N424" i="2"/>
  <c r="N423" i="2"/>
  <c r="N422" i="2"/>
  <c r="N421" i="2"/>
  <c r="N420" i="2"/>
  <c r="N419" i="2"/>
  <c r="N418" i="2"/>
  <c r="N417" i="2"/>
  <c r="N416" i="2"/>
  <c r="N415" i="2"/>
  <c r="N414" i="2"/>
  <c r="N413" i="2"/>
  <c r="M448" i="2"/>
  <c r="M447" i="2"/>
  <c r="M446" i="2"/>
  <c r="M445" i="2"/>
  <c r="M444" i="2"/>
  <c r="M443" i="2"/>
  <c r="M442" i="2"/>
  <c r="M441" i="2"/>
  <c r="M440" i="2"/>
  <c r="M439" i="2"/>
  <c r="M438" i="2"/>
  <c r="M437" i="2"/>
  <c r="M436" i="2"/>
  <c r="M435" i="2"/>
  <c r="M434" i="2"/>
  <c r="M433" i="2"/>
  <c r="M432" i="2"/>
  <c r="M431" i="2"/>
  <c r="M430" i="2"/>
  <c r="M429" i="2"/>
  <c r="M428" i="2"/>
  <c r="M427" i="2"/>
  <c r="M426" i="2"/>
  <c r="M425" i="2"/>
  <c r="M424" i="2"/>
  <c r="M423" i="2"/>
  <c r="M422" i="2"/>
  <c r="M421" i="2"/>
  <c r="M420" i="2"/>
  <c r="M419" i="2"/>
  <c r="M418" i="2"/>
  <c r="M417" i="2"/>
  <c r="M416" i="2"/>
  <c r="M415" i="2"/>
  <c r="M413" i="2"/>
  <c r="M414" i="2"/>
  <c r="K477" i="2"/>
  <c r="K476" i="2"/>
  <c r="K475" i="2"/>
  <c r="K470" i="2"/>
  <c r="K466" i="2"/>
  <c r="K465" i="2"/>
  <c r="K464" i="2"/>
  <c r="K461" i="2"/>
  <c r="K459" i="2"/>
  <c r="C74" i="14"/>
  <c r="J459" i="2" s="1"/>
  <c r="C82" i="14"/>
  <c r="J463" i="2" s="1"/>
  <c r="C55" i="14"/>
  <c r="C73" i="14" s="1"/>
  <c r="K458" i="2" s="1"/>
  <c r="H426" i="2"/>
  <c r="H425" i="2"/>
  <c r="E425" i="2"/>
  <c r="D425" i="2"/>
  <c r="H481" i="2"/>
  <c r="H480" i="2"/>
  <c r="H479" i="2"/>
  <c r="H478" i="2"/>
  <c r="H463" i="2"/>
  <c r="H461" i="2"/>
  <c r="H462" i="2"/>
  <c r="H464" i="2"/>
  <c r="H465" i="2"/>
  <c r="H460" i="2"/>
  <c r="H449" i="2"/>
  <c r="H448" i="2"/>
  <c r="H447" i="2"/>
  <c r="H446" i="2"/>
  <c r="H445" i="2"/>
  <c r="H444" i="2"/>
  <c r="H443" i="2"/>
  <c r="H442" i="2"/>
  <c r="H441" i="2"/>
  <c r="H440" i="2"/>
  <c r="H439" i="2"/>
  <c r="H438" i="2"/>
  <c r="H437" i="2"/>
  <c r="H436" i="2"/>
  <c r="H435" i="2"/>
  <c r="H434" i="2"/>
  <c r="H433" i="2"/>
  <c r="H432" i="2"/>
  <c r="H431" i="2"/>
  <c r="H430" i="2"/>
  <c r="H429" i="2"/>
  <c r="H428" i="2"/>
  <c r="H427" i="2"/>
  <c r="H424" i="2"/>
  <c r="H423" i="2"/>
  <c r="H422" i="2"/>
  <c r="H421" i="2"/>
  <c r="H420" i="2"/>
  <c r="H419" i="2"/>
  <c r="H418" i="2"/>
  <c r="H417" i="2"/>
  <c r="H416" i="2"/>
  <c r="H415" i="2"/>
  <c r="H414" i="2"/>
  <c r="H413" i="2"/>
  <c r="H466" i="2"/>
  <c r="E466" i="2"/>
  <c r="D466" i="2"/>
  <c r="E465" i="2"/>
  <c r="D465" i="2"/>
  <c r="E464" i="2"/>
  <c r="D464" i="2"/>
  <c r="H477" i="2"/>
  <c r="H476" i="2"/>
  <c r="H475" i="2"/>
  <c r="H473" i="2"/>
  <c r="H472" i="2"/>
  <c r="H471" i="2"/>
  <c r="H470" i="2"/>
  <c r="H469" i="2"/>
  <c r="H468" i="2"/>
  <c r="H467" i="2"/>
  <c r="E475" i="2"/>
  <c r="D475" i="2"/>
  <c r="E473" i="2"/>
  <c r="D473" i="2"/>
  <c r="E472" i="2"/>
  <c r="D472" i="2"/>
  <c r="E471" i="2"/>
  <c r="D471" i="2"/>
  <c r="E470" i="2"/>
  <c r="D470" i="2"/>
  <c r="E469" i="2"/>
  <c r="D469" i="2"/>
  <c r="E468" i="2"/>
  <c r="D468" i="2"/>
  <c r="E467" i="2"/>
  <c r="D467" i="2"/>
  <c r="E463" i="2"/>
  <c r="D463" i="2"/>
  <c r="E462" i="2"/>
  <c r="D462" i="2"/>
  <c r="E461" i="2"/>
  <c r="D461" i="2"/>
  <c r="E460" i="2"/>
  <c r="D460" i="2"/>
  <c r="E459" i="2"/>
  <c r="D459" i="2"/>
  <c r="E458" i="2"/>
  <c r="D458" i="2"/>
  <c r="K468" i="2"/>
  <c r="C95" i="14"/>
  <c r="K467" i="2" s="1"/>
  <c r="K515" i="2" l="1"/>
  <c r="E67" i="15"/>
  <c r="K514" i="2"/>
  <c r="E65" i="15"/>
  <c r="K517" i="2"/>
  <c r="K516" i="2"/>
  <c r="L516" i="2"/>
  <c r="L515" i="2"/>
  <c r="E75" i="15"/>
  <c r="L519" i="2" s="1"/>
  <c r="L517" i="2"/>
  <c r="L514" i="2"/>
  <c r="E77" i="15"/>
  <c r="L520" i="2" s="1"/>
  <c r="E73" i="15"/>
  <c r="L518" i="2" s="1"/>
  <c r="K518" i="2"/>
  <c r="L506" i="2"/>
  <c r="N412" i="2"/>
  <c r="N411" i="2"/>
  <c r="N410" i="2"/>
  <c r="N409" i="2"/>
  <c r="N385" i="2"/>
  <c r="N386" i="2"/>
  <c r="N387" i="2"/>
  <c r="N388" i="2"/>
  <c r="N389" i="2"/>
  <c r="N390" i="2"/>
  <c r="N391" i="2"/>
  <c r="N392" i="2"/>
  <c r="N393" i="2"/>
  <c r="N394" i="2"/>
  <c r="N395" i="2"/>
  <c r="N396" i="2"/>
  <c r="N397" i="2"/>
  <c r="N398" i="2"/>
  <c r="N399" i="2"/>
  <c r="N400" i="2"/>
  <c r="N401" i="2"/>
  <c r="N402" i="2"/>
  <c r="N403" i="2"/>
  <c r="N404" i="2"/>
  <c r="N405" i="2"/>
  <c r="N406" i="2"/>
  <c r="N407" i="2"/>
  <c r="N408" i="2"/>
  <c r="E74" i="13"/>
  <c r="E76" i="13"/>
  <c r="L407" i="2" s="1"/>
  <c r="E78" i="13"/>
  <c r="L408" i="2" s="1"/>
  <c r="L406" i="2"/>
  <c r="E49" i="13"/>
  <c r="E51" i="13"/>
  <c r="L396" i="2" s="1"/>
  <c r="E53" i="13"/>
  <c r="L395" i="2"/>
  <c r="L397" i="2"/>
  <c r="C46" i="13"/>
  <c r="K393" i="2" s="1"/>
  <c r="C48" i="13"/>
  <c r="E47" i="13" s="1"/>
  <c r="L394" i="2" s="1"/>
  <c r="K408" i="2"/>
  <c r="K407" i="2"/>
  <c r="K406" i="2"/>
  <c r="C72" i="13"/>
  <c r="E71" i="13" s="1"/>
  <c r="L404" i="2" s="1"/>
  <c r="C60" i="13"/>
  <c r="E59" i="13" s="1"/>
  <c r="L398" i="2" s="1"/>
  <c r="K399" i="2"/>
  <c r="C64" i="13"/>
  <c r="E63" i="13" s="1"/>
  <c r="L400" i="2" s="1"/>
  <c r="C66" i="13"/>
  <c r="K401" i="2" s="1"/>
  <c r="C68" i="13"/>
  <c r="K402" i="2" s="1"/>
  <c r="C70" i="13"/>
  <c r="K403" i="2" s="1"/>
  <c r="K400" i="2"/>
  <c r="K395" i="2"/>
  <c r="K396" i="2"/>
  <c r="K397" i="2"/>
  <c r="H405" i="2"/>
  <c r="H408" i="2"/>
  <c r="H407" i="2"/>
  <c r="H406" i="2"/>
  <c r="N384" i="2"/>
  <c r="H412" i="2"/>
  <c r="H411" i="2"/>
  <c r="H410" i="2"/>
  <c r="H409" i="2"/>
  <c r="H404" i="2"/>
  <c r="H403" i="2"/>
  <c r="H402" i="2"/>
  <c r="H401" i="2"/>
  <c r="H400" i="2"/>
  <c r="H399" i="2"/>
  <c r="H398" i="2"/>
  <c r="H397" i="2"/>
  <c r="H396" i="2"/>
  <c r="H395" i="2"/>
  <c r="H394" i="2"/>
  <c r="H393" i="2"/>
  <c r="H384" i="2"/>
  <c r="N369" i="2"/>
  <c r="N370" i="2"/>
  <c r="N371" i="2"/>
  <c r="N372" i="2"/>
  <c r="N373" i="2"/>
  <c r="N374" i="2"/>
  <c r="N375" i="2"/>
  <c r="N376" i="2"/>
  <c r="N377" i="2"/>
  <c r="N378" i="2"/>
  <c r="N379" i="2"/>
  <c r="N380" i="2"/>
  <c r="N381" i="2"/>
  <c r="N382" i="2"/>
  <c r="N383" i="2"/>
  <c r="M370" i="2"/>
  <c r="M371" i="2"/>
  <c r="M372" i="2"/>
  <c r="M373" i="2"/>
  <c r="M374" i="2"/>
  <c r="M375" i="2"/>
  <c r="M376" i="2"/>
  <c r="M377" i="2"/>
  <c r="M378" i="2"/>
  <c r="M379" i="2"/>
  <c r="M380" i="2"/>
  <c r="M381" i="2"/>
  <c r="M382" i="2"/>
  <c r="M383" i="2"/>
  <c r="M369" i="2"/>
  <c r="H383" i="2"/>
  <c r="H382" i="2"/>
  <c r="H381" i="2"/>
  <c r="H380" i="2"/>
  <c r="H379" i="2"/>
  <c r="H378" i="2"/>
  <c r="H377" i="2"/>
  <c r="H376" i="2"/>
  <c r="H375" i="2"/>
  <c r="H374" i="2"/>
  <c r="H373" i="2"/>
  <c r="H372" i="2"/>
  <c r="H371" i="2"/>
  <c r="H370" i="2"/>
  <c r="H369" i="2"/>
  <c r="E384" i="2"/>
  <c r="D384" i="2"/>
  <c r="N368" i="2"/>
  <c r="N367" i="2"/>
  <c r="N366" i="2"/>
  <c r="N365" i="2"/>
  <c r="N364" i="2"/>
  <c r="N363" i="2"/>
  <c r="N362" i="2"/>
  <c r="N361" i="2"/>
  <c r="N360" i="2"/>
  <c r="N359" i="2"/>
  <c r="E67" i="20"/>
  <c r="E65" i="20"/>
  <c r="N358" i="2"/>
  <c r="N357" i="2"/>
  <c r="N356" i="2"/>
  <c r="N355" i="2"/>
  <c r="N354" i="2"/>
  <c r="N353" i="2"/>
  <c r="N352" i="2"/>
  <c r="N351" i="2"/>
  <c r="N338" i="2"/>
  <c r="N339" i="2"/>
  <c r="N340" i="2"/>
  <c r="N341" i="2"/>
  <c r="N342" i="2"/>
  <c r="N343" i="2"/>
  <c r="N344" i="2"/>
  <c r="N345" i="2"/>
  <c r="N346" i="2"/>
  <c r="N347" i="2"/>
  <c r="N348" i="2"/>
  <c r="N349" i="2"/>
  <c r="N350" i="2"/>
  <c r="N327" i="2"/>
  <c r="N328" i="2"/>
  <c r="N329" i="2"/>
  <c r="N330" i="2"/>
  <c r="N331" i="2"/>
  <c r="N332" i="2"/>
  <c r="N333" i="2"/>
  <c r="N334" i="2"/>
  <c r="N335" i="2"/>
  <c r="N336" i="2"/>
  <c r="M350" i="2"/>
  <c r="M349" i="2"/>
  <c r="M348" i="2"/>
  <c r="M327" i="2"/>
  <c r="M328" i="2"/>
  <c r="M329" i="2"/>
  <c r="M330" i="2"/>
  <c r="M331" i="2"/>
  <c r="M332" i="2"/>
  <c r="M333" i="2"/>
  <c r="M334" i="2"/>
  <c r="M335" i="2"/>
  <c r="M336" i="2"/>
  <c r="E72" i="20"/>
  <c r="L362" i="2" s="1"/>
  <c r="E74" i="20"/>
  <c r="L363" i="2" s="1"/>
  <c r="E76" i="20"/>
  <c r="L364" i="2" s="1"/>
  <c r="E57" i="20"/>
  <c r="L354" i="2" s="1"/>
  <c r="C44" i="20"/>
  <c r="K346" i="2" s="1"/>
  <c r="K354" i="2"/>
  <c r="C60" i="20"/>
  <c r="E59" i="20" s="1"/>
  <c r="L355" i="2" s="1"/>
  <c r="C62" i="20"/>
  <c r="E61" i="20" s="1"/>
  <c r="L356" i="2" s="1"/>
  <c r="E63" i="20"/>
  <c r="L357" i="2" s="1"/>
  <c r="C66" i="20"/>
  <c r="C68" i="20"/>
  <c r="K359" i="2" s="1"/>
  <c r="C70" i="20"/>
  <c r="K360" i="2" s="1"/>
  <c r="K364" i="2"/>
  <c r="K363" i="2"/>
  <c r="K362" i="2"/>
  <c r="K356" i="2"/>
  <c r="K357" i="2"/>
  <c r="K358" i="2"/>
  <c r="K355" i="2"/>
  <c r="K353" i="2"/>
  <c r="K352" i="2"/>
  <c r="K351" i="2"/>
  <c r="K347" i="2"/>
  <c r="H361" i="2"/>
  <c r="E361" i="2"/>
  <c r="D361" i="2"/>
  <c r="H360" i="2"/>
  <c r="E360" i="2"/>
  <c r="D360" i="2"/>
  <c r="H358" i="2"/>
  <c r="E358" i="2"/>
  <c r="D358" i="2"/>
  <c r="N337" i="2"/>
  <c r="H368" i="2"/>
  <c r="H367" i="2"/>
  <c r="H366" i="2"/>
  <c r="H365" i="2"/>
  <c r="H364" i="2"/>
  <c r="H363" i="2"/>
  <c r="H362" i="2"/>
  <c r="H359" i="2"/>
  <c r="H357" i="2"/>
  <c r="H356" i="2"/>
  <c r="H355" i="2"/>
  <c r="H354" i="2"/>
  <c r="H350" i="2"/>
  <c r="H348" i="2"/>
  <c r="H349" i="2"/>
  <c r="H353" i="2"/>
  <c r="H352" i="2"/>
  <c r="H351" i="2"/>
  <c r="H347" i="2"/>
  <c r="H346" i="2"/>
  <c r="N319" i="2"/>
  <c r="N320" i="2"/>
  <c r="N220" i="2"/>
  <c r="H220" i="2"/>
  <c r="E220" i="2"/>
  <c r="D220" i="2"/>
  <c r="N176" i="2"/>
  <c r="H176" i="2"/>
  <c r="E176" i="2"/>
  <c r="D176" i="2"/>
  <c r="N132" i="2"/>
  <c r="H132" i="2"/>
  <c r="E132" i="2"/>
  <c r="D132" i="2"/>
  <c r="H337" i="2"/>
  <c r="E337" i="2"/>
  <c r="D337" i="2"/>
  <c r="H327" i="2"/>
  <c r="H328" i="2"/>
  <c r="H329" i="2"/>
  <c r="H330" i="2"/>
  <c r="H331" i="2"/>
  <c r="H332" i="2"/>
  <c r="H333" i="2"/>
  <c r="H334" i="2"/>
  <c r="H335" i="2"/>
  <c r="H336" i="2"/>
  <c r="H326" i="2"/>
  <c r="K398" i="2" l="1"/>
  <c r="K394" i="2"/>
  <c r="E69" i="13"/>
  <c r="L403" i="2" s="1"/>
  <c r="E67" i="13"/>
  <c r="L402" i="2" s="1"/>
  <c r="E45" i="13"/>
  <c r="L393" i="2" s="1"/>
  <c r="E65" i="13"/>
  <c r="L401" i="2" s="1"/>
  <c r="K404" i="2"/>
  <c r="E61" i="13"/>
  <c r="L399" i="2" s="1"/>
  <c r="L358" i="2"/>
  <c r="E69" i="20"/>
  <c r="L360" i="2" s="1"/>
  <c r="L359" i="2"/>
  <c r="N321" i="2"/>
  <c r="N322" i="2"/>
  <c r="N323" i="2"/>
  <c r="N318" i="2"/>
  <c r="N317" i="2"/>
  <c r="N316" i="2"/>
  <c r="N315" i="2"/>
  <c r="N314" i="2"/>
  <c r="N313" i="2"/>
  <c r="N312" i="2"/>
  <c r="N311" i="2"/>
  <c r="N310" i="2"/>
  <c r="N309" i="2"/>
  <c r="N308" i="2"/>
  <c r="N307" i="2"/>
  <c r="N305" i="2"/>
  <c r="K305" i="2"/>
  <c r="N295" i="2"/>
  <c r="N294" i="2"/>
  <c r="N293" i="2"/>
  <c r="N292" i="2"/>
  <c r="N291" i="2"/>
  <c r="N290" i="2"/>
  <c r="N289" i="2"/>
  <c r="N288" i="2"/>
  <c r="N287" i="2"/>
  <c r="N286" i="2"/>
  <c r="M295" i="2"/>
  <c r="M294" i="2"/>
  <c r="M293" i="2"/>
  <c r="M292" i="2"/>
  <c r="M291" i="2"/>
  <c r="M290" i="2"/>
  <c r="M289" i="2"/>
  <c r="M288" i="2"/>
  <c r="M287" i="2"/>
  <c r="M286" i="2"/>
  <c r="K323" i="2"/>
  <c r="K322" i="2"/>
  <c r="K321" i="2"/>
  <c r="K320" i="2"/>
  <c r="K316" i="2"/>
  <c r="K315" i="2"/>
  <c r="K314" i="2"/>
  <c r="C46" i="11"/>
  <c r="K307" i="2" s="1"/>
  <c r="C48" i="11"/>
  <c r="K308" i="2" s="1"/>
  <c r="C50" i="11"/>
  <c r="K309" i="2" s="1"/>
  <c r="C52" i="11"/>
  <c r="K310" i="2" s="1"/>
  <c r="C54" i="11"/>
  <c r="C56" i="11"/>
  <c r="K312" i="2" s="1"/>
  <c r="C72" i="11"/>
  <c r="N296" i="2"/>
  <c r="H296" i="2"/>
  <c r="D296" i="2"/>
  <c r="E296" i="2"/>
  <c r="N304" i="2"/>
  <c r="N303" i="2"/>
  <c r="N302" i="2"/>
  <c r="N301" i="2"/>
  <c r="N300" i="2"/>
  <c r="N299" i="2"/>
  <c r="N298" i="2"/>
  <c r="N297" i="2"/>
  <c r="H323" i="2"/>
  <c r="H322" i="2"/>
  <c r="H321" i="2"/>
  <c r="H320" i="2"/>
  <c r="H319" i="2"/>
  <c r="H318" i="2"/>
  <c r="H317" i="2"/>
  <c r="H316" i="2"/>
  <c r="H315" i="2"/>
  <c r="H314" i="2"/>
  <c r="H313" i="2"/>
  <c r="H312" i="2"/>
  <c r="H311" i="2"/>
  <c r="H310" i="2"/>
  <c r="H309" i="2"/>
  <c r="H308" i="2"/>
  <c r="H307" i="2"/>
  <c r="H305" i="2"/>
  <c r="H295" i="2"/>
  <c r="H294" i="2"/>
  <c r="H293" i="2"/>
  <c r="H292" i="2"/>
  <c r="H291" i="2"/>
  <c r="H290" i="2"/>
  <c r="H289" i="2"/>
  <c r="H288" i="2"/>
  <c r="H287" i="2"/>
  <c r="H286" i="2"/>
  <c r="L279" i="2"/>
  <c r="N280" i="2"/>
  <c r="N281" i="2"/>
  <c r="N282" i="2"/>
  <c r="N283" i="2"/>
  <c r="N279" i="2"/>
  <c r="N278" i="2"/>
  <c r="N277" i="2"/>
  <c r="K283" i="2"/>
  <c r="K282" i="2"/>
  <c r="K281" i="2"/>
  <c r="N276" i="2"/>
  <c r="N275" i="2"/>
  <c r="N274" i="2"/>
  <c r="N273" i="2"/>
  <c r="N272" i="2"/>
  <c r="N271" i="2"/>
  <c r="N270" i="2"/>
  <c r="K276" i="2"/>
  <c r="K275" i="2"/>
  <c r="K274" i="2"/>
  <c r="N260" i="2"/>
  <c r="N259" i="2"/>
  <c r="N258" i="2"/>
  <c r="N257" i="2"/>
  <c r="N256" i="2"/>
  <c r="N255" i="2"/>
  <c r="N254" i="2"/>
  <c r="N253" i="2"/>
  <c r="N252" i="2"/>
  <c r="N251" i="2"/>
  <c r="N250" i="2"/>
  <c r="N249" i="2"/>
  <c r="M260" i="2"/>
  <c r="M259" i="2"/>
  <c r="M258" i="2"/>
  <c r="M257" i="2"/>
  <c r="M256" i="2"/>
  <c r="M255" i="2"/>
  <c r="M254" i="2"/>
  <c r="M253" i="2"/>
  <c r="M252" i="2"/>
  <c r="M251" i="2"/>
  <c r="M250" i="2"/>
  <c r="M249" i="2"/>
  <c r="K311" i="2" l="1"/>
  <c r="E53" i="11"/>
  <c r="H270" i="2"/>
  <c r="H261" i="2"/>
  <c r="H260" i="2"/>
  <c r="H259" i="2"/>
  <c r="H258" i="2"/>
  <c r="H257" i="2"/>
  <c r="H256" i="2"/>
  <c r="H255" i="2"/>
  <c r="H254" i="2"/>
  <c r="H253" i="2"/>
  <c r="H252" i="2"/>
  <c r="H251" i="2"/>
  <c r="H250" i="2"/>
  <c r="H249" i="2"/>
  <c r="H276" i="2"/>
  <c r="H275" i="2"/>
  <c r="H274" i="2"/>
  <c r="H277" i="2"/>
  <c r="H273" i="2"/>
  <c r="H272" i="2"/>
  <c r="H271" i="2"/>
  <c r="H283" i="2"/>
  <c r="H282" i="2"/>
  <c r="H281" i="2"/>
  <c r="H280" i="2"/>
  <c r="H279" i="2"/>
  <c r="H278" i="2"/>
  <c r="D277" i="2"/>
  <c r="E277" i="2"/>
  <c r="D318" i="2"/>
  <c r="E318" i="2"/>
  <c r="D319" i="2"/>
  <c r="E319" i="2"/>
  <c r="D320" i="2"/>
  <c r="E320" i="2"/>
  <c r="D321" i="2"/>
  <c r="E321" i="2"/>
  <c r="D322" i="2"/>
  <c r="E322" i="2"/>
  <c r="D323" i="2"/>
  <c r="E323" i="2"/>
  <c r="D304" i="2"/>
  <c r="E304" i="2"/>
  <c r="D305" i="2"/>
  <c r="E305" i="2"/>
  <c r="D307" i="2"/>
  <c r="E307" i="2"/>
  <c r="D308" i="2"/>
  <c r="E308" i="2"/>
  <c r="D309" i="2"/>
  <c r="E309" i="2"/>
  <c r="D310" i="2"/>
  <c r="E310" i="2"/>
  <c r="D311" i="2"/>
  <c r="E311" i="2"/>
  <c r="D312" i="2"/>
  <c r="E312" i="2"/>
  <c r="D313" i="2"/>
  <c r="E313" i="2"/>
  <c r="D314" i="2"/>
  <c r="E314" i="2"/>
  <c r="D315" i="2"/>
  <c r="E315" i="2"/>
  <c r="D316" i="2"/>
  <c r="E316" i="2"/>
  <c r="D317" i="2"/>
  <c r="E317" i="2"/>
  <c r="D287" i="2"/>
  <c r="E287" i="2"/>
  <c r="D288" i="2"/>
  <c r="E288" i="2"/>
  <c r="D289" i="2"/>
  <c r="E289" i="2"/>
  <c r="D290" i="2"/>
  <c r="E290" i="2"/>
  <c r="D291" i="2"/>
  <c r="E291" i="2"/>
  <c r="D292" i="2"/>
  <c r="E292" i="2"/>
  <c r="D293" i="2"/>
  <c r="E293" i="2"/>
  <c r="D294" i="2"/>
  <c r="E294" i="2"/>
  <c r="D295" i="2"/>
  <c r="E295" i="2"/>
  <c r="D297" i="2"/>
  <c r="E297" i="2"/>
  <c r="D298" i="2"/>
  <c r="E298" i="2"/>
  <c r="D299" i="2"/>
  <c r="E299" i="2"/>
  <c r="D300" i="2"/>
  <c r="E300" i="2"/>
  <c r="D301" i="2"/>
  <c r="E301" i="2"/>
  <c r="D302" i="2"/>
  <c r="E302" i="2"/>
  <c r="D303" i="2"/>
  <c r="E303" i="2"/>
  <c r="E286" i="2"/>
  <c r="D286" i="2"/>
  <c r="D272" i="2"/>
  <c r="E272" i="2"/>
  <c r="D273" i="2"/>
  <c r="E273" i="2"/>
  <c r="D274" i="2"/>
  <c r="E274" i="2"/>
  <c r="D275" i="2"/>
  <c r="E275" i="2"/>
  <c r="D276" i="2"/>
  <c r="E276" i="2"/>
  <c r="D278" i="2"/>
  <c r="E278" i="2"/>
  <c r="D279" i="2"/>
  <c r="E279" i="2"/>
  <c r="D280" i="2"/>
  <c r="E280" i="2"/>
  <c r="D281" i="2"/>
  <c r="E281" i="2"/>
  <c r="D282" i="2"/>
  <c r="E282" i="2"/>
  <c r="D283" i="2"/>
  <c r="E283" i="2"/>
  <c r="D250" i="2"/>
  <c r="E250" i="2"/>
  <c r="D251" i="2"/>
  <c r="E251" i="2"/>
  <c r="D252" i="2"/>
  <c r="E252" i="2"/>
  <c r="D253" i="2"/>
  <c r="E253" i="2"/>
  <c r="D254" i="2"/>
  <c r="E254" i="2"/>
  <c r="D255" i="2"/>
  <c r="E255" i="2"/>
  <c r="D256" i="2"/>
  <c r="E256" i="2"/>
  <c r="D257" i="2"/>
  <c r="E257" i="2"/>
  <c r="D258" i="2"/>
  <c r="E258" i="2"/>
  <c r="D259" i="2"/>
  <c r="E259" i="2"/>
  <c r="D260" i="2"/>
  <c r="E260" i="2"/>
  <c r="D261" i="2"/>
  <c r="E261" i="2"/>
  <c r="D262" i="2"/>
  <c r="E262" i="2"/>
  <c r="D263" i="2"/>
  <c r="E263" i="2"/>
  <c r="D264" i="2"/>
  <c r="E264" i="2"/>
  <c r="D265" i="2"/>
  <c r="E265" i="2"/>
  <c r="D266" i="2"/>
  <c r="E266" i="2"/>
  <c r="D267" i="2"/>
  <c r="E267" i="2"/>
  <c r="D268" i="2"/>
  <c r="E268" i="2"/>
  <c r="D269" i="2"/>
  <c r="E269" i="2"/>
  <c r="D270" i="2"/>
  <c r="E270" i="2"/>
  <c r="D271" i="2"/>
  <c r="E271" i="2"/>
  <c r="E249" i="2"/>
  <c r="D249" i="2"/>
  <c r="D225" i="2"/>
  <c r="E225" i="2"/>
  <c r="D226" i="2"/>
  <c r="E226" i="2"/>
  <c r="D227" i="2"/>
  <c r="E227" i="2"/>
  <c r="D228" i="2"/>
  <c r="E228" i="2"/>
  <c r="D229" i="2"/>
  <c r="E229" i="2"/>
  <c r="D230" i="2"/>
  <c r="E230" i="2"/>
  <c r="D231" i="2"/>
  <c r="E231" i="2"/>
  <c r="D232" i="2"/>
  <c r="E232" i="2"/>
  <c r="D233" i="2"/>
  <c r="E233" i="2"/>
  <c r="D234" i="2"/>
  <c r="E234" i="2"/>
  <c r="D235" i="2"/>
  <c r="E235" i="2"/>
  <c r="D236" i="2"/>
  <c r="E236" i="2"/>
  <c r="D237" i="2"/>
  <c r="E237" i="2"/>
  <c r="D238" i="2"/>
  <c r="E238" i="2"/>
  <c r="D239" i="2"/>
  <c r="E239" i="2"/>
  <c r="D240" i="2"/>
  <c r="E240" i="2"/>
  <c r="D241" i="2"/>
  <c r="E241" i="2"/>
  <c r="D242" i="2"/>
  <c r="E242" i="2"/>
  <c r="D244" i="2"/>
  <c r="E244" i="2"/>
  <c r="D245" i="2"/>
  <c r="E245" i="2"/>
  <c r="D246" i="2"/>
  <c r="E246" i="2"/>
  <c r="D207" i="2"/>
  <c r="D208" i="2"/>
  <c r="D209" i="2"/>
  <c r="D210" i="2"/>
  <c r="D211" i="2"/>
  <c r="D212" i="2"/>
  <c r="D213" i="2"/>
  <c r="D214" i="2"/>
  <c r="D215" i="2"/>
  <c r="D216" i="2"/>
  <c r="D217" i="2"/>
  <c r="D218" i="2"/>
  <c r="D219" i="2"/>
  <c r="D221" i="2"/>
  <c r="D222" i="2"/>
  <c r="D223" i="2"/>
  <c r="D224" i="2"/>
  <c r="E207" i="2"/>
  <c r="E208" i="2"/>
  <c r="E209" i="2"/>
  <c r="E210" i="2"/>
  <c r="E211" i="2"/>
  <c r="E212" i="2"/>
  <c r="E213" i="2"/>
  <c r="E214" i="2"/>
  <c r="E215" i="2"/>
  <c r="E216" i="2"/>
  <c r="E217" i="2"/>
  <c r="E218" i="2"/>
  <c r="E219" i="2"/>
  <c r="E221" i="2"/>
  <c r="E222" i="2"/>
  <c r="E223" i="2"/>
  <c r="E224" i="2"/>
  <c r="E206" i="2"/>
  <c r="D206" i="2"/>
  <c r="D567" i="2" l="1"/>
  <c r="E567" i="2"/>
  <c r="D568" i="2"/>
  <c r="E568" i="2"/>
  <c r="D569" i="2"/>
  <c r="E569" i="2"/>
  <c r="D570" i="2"/>
  <c r="E570" i="2"/>
  <c r="D571" i="2"/>
  <c r="E571" i="2"/>
  <c r="D572" i="2"/>
  <c r="E572" i="2"/>
  <c r="D573" i="2"/>
  <c r="E573" i="2"/>
  <c r="D574" i="2"/>
  <c r="E574" i="2"/>
  <c r="D575" i="2"/>
  <c r="E575" i="2"/>
  <c r="D576" i="2"/>
  <c r="E576" i="2"/>
  <c r="D577" i="2"/>
  <c r="E577" i="2"/>
  <c r="D578" i="2"/>
  <c r="E578" i="2"/>
  <c r="D579" i="2"/>
  <c r="E579" i="2"/>
  <c r="D580" i="2"/>
  <c r="E580" i="2"/>
  <c r="D546" i="2"/>
  <c r="E546" i="2"/>
  <c r="D547" i="2"/>
  <c r="E547" i="2"/>
  <c r="D548" i="2"/>
  <c r="E548" i="2"/>
  <c r="D550" i="2"/>
  <c r="E550" i="2"/>
  <c r="D551" i="2"/>
  <c r="E551" i="2"/>
  <c r="D552" i="2"/>
  <c r="E552" i="2"/>
  <c r="D553" i="2"/>
  <c r="E553" i="2"/>
  <c r="D554" i="2"/>
  <c r="E554" i="2"/>
  <c r="D555" i="2"/>
  <c r="E555" i="2"/>
  <c r="D556" i="2"/>
  <c r="E556" i="2"/>
  <c r="D557" i="2"/>
  <c r="E557" i="2"/>
  <c r="D558" i="2"/>
  <c r="E558" i="2"/>
  <c r="D559" i="2"/>
  <c r="E559" i="2"/>
  <c r="D560" i="2"/>
  <c r="E560" i="2"/>
  <c r="D561" i="2"/>
  <c r="E561" i="2"/>
  <c r="D562" i="2"/>
  <c r="E562" i="2"/>
  <c r="D565" i="2"/>
  <c r="E565" i="2"/>
  <c r="D566" i="2"/>
  <c r="E566" i="2"/>
  <c r="D529" i="2"/>
  <c r="E529" i="2"/>
  <c r="D530" i="2"/>
  <c r="E530" i="2"/>
  <c r="D531" i="2"/>
  <c r="E531" i="2"/>
  <c r="D532" i="2"/>
  <c r="E532" i="2"/>
  <c r="D533" i="2"/>
  <c r="E533" i="2"/>
  <c r="D534" i="2"/>
  <c r="E534" i="2"/>
  <c r="D535" i="2"/>
  <c r="E535" i="2"/>
  <c r="D536" i="2"/>
  <c r="E536" i="2"/>
  <c r="D537" i="2"/>
  <c r="E537" i="2"/>
  <c r="D538" i="2"/>
  <c r="E538" i="2"/>
  <c r="D539" i="2"/>
  <c r="E539" i="2"/>
  <c r="D540" i="2"/>
  <c r="E540" i="2"/>
  <c r="D541" i="2"/>
  <c r="E541" i="2"/>
  <c r="D542" i="2"/>
  <c r="E542" i="2"/>
  <c r="D543" i="2"/>
  <c r="E543" i="2"/>
  <c r="D544" i="2"/>
  <c r="E544" i="2"/>
  <c r="D545" i="2"/>
  <c r="E545" i="2"/>
  <c r="E528" i="2"/>
  <c r="D528" i="2"/>
  <c r="D514" i="2"/>
  <c r="E514" i="2"/>
  <c r="D515" i="2"/>
  <c r="E515" i="2"/>
  <c r="D516" i="2"/>
  <c r="E516" i="2"/>
  <c r="D517" i="2"/>
  <c r="E517" i="2"/>
  <c r="D518" i="2"/>
  <c r="E518" i="2"/>
  <c r="D519" i="2"/>
  <c r="E519" i="2"/>
  <c r="D520" i="2"/>
  <c r="E520" i="2"/>
  <c r="D522" i="2"/>
  <c r="E522" i="2"/>
  <c r="D523" i="2"/>
  <c r="E523" i="2"/>
  <c r="D524" i="2"/>
  <c r="E524" i="2"/>
  <c r="D525" i="2"/>
  <c r="E525" i="2"/>
  <c r="D502" i="2"/>
  <c r="E502" i="2"/>
  <c r="D503" i="2"/>
  <c r="E503" i="2"/>
  <c r="D504" i="2"/>
  <c r="E504" i="2"/>
  <c r="D505" i="2"/>
  <c r="E505" i="2"/>
  <c r="D506" i="2"/>
  <c r="E506" i="2"/>
  <c r="D507" i="2"/>
  <c r="E507" i="2"/>
  <c r="D508" i="2"/>
  <c r="E508" i="2"/>
  <c r="D509" i="2"/>
  <c r="E509" i="2"/>
  <c r="D510" i="2"/>
  <c r="E510" i="2"/>
  <c r="D511" i="2"/>
  <c r="E511" i="2"/>
  <c r="D512" i="2"/>
  <c r="E512" i="2"/>
  <c r="D513" i="2"/>
  <c r="E513" i="2"/>
  <c r="D483" i="2"/>
  <c r="E483" i="2"/>
  <c r="D484" i="2"/>
  <c r="E484" i="2"/>
  <c r="D485" i="2"/>
  <c r="E485" i="2"/>
  <c r="D486" i="2"/>
  <c r="E486" i="2"/>
  <c r="D487" i="2"/>
  <c r="E487" i="2"/>
  <c r="D488" i="2"/>
  <c r="E488" i="2"/>
  <c r="D489" i="2"/>
  <c r="E489" i="2"/>
  <c r="D490" i="2"/>
  <c r="E490" i="2"/>
  <c r="D491" i="2"/>
  <c r="E491" i="2"/>
  <c r="D492" i="2"/>
  <c r="E492" i="2"/>
  <c r="D493" i="2"/>
  <c r="E493" i="2"/>
  <c r="D494" i="2"/>
  <c r="E494" i="2"/>
  <c r="D495" i="2"/>
  <c r="E495" i="2"/>
  <c r="D496" i="2"/>
  <c r="E496" i="2"/>
  <c r="D497" i="2"/>
  <c r="E497" i="2"/>
  <c r="D498" i="2"/>
  <c r="E498" i="2"/>
  <c r="D499" i="2"/>
  <c r="E499" i="2"/>
  <c r="D500" i="2"/>
  <c r="E500" i="2"/>
  <c r="D501" i="2"/>
  <c r="E501" i="2"/>
  <c r="E482" i="2"/>
  <c r="D482" i="2"/>
  <c r="D455" i="2"/>
  <c r="E455" i="2"/>
  <c r="D456" i="2"/>
  <c r="E456" i="2"/>
  <c r="D457" i="2"/>
  <c r="E457" i="2"/>
  <c r="D476" i="2"/>
  <c r="E476" i="2"/>
  <c r="D477" i="2"/>
  <c r="E477" i="2"/>
  <c r="D478" i="2"/>
  <c r="E478" i="2"/>
  <c r="D479" i="2"/>
  <c r="E479" i="2"/>
  <c r="D480" i="2"/>
  <c r="E480" i="2"/>
  <c r="D481" i="2"/>
  <c r="E481" i="2"/>
  <c r="D445" i="2"/>
  <c r="E445" i="2"/>
  <c r="D446" i="2"/>
  <c r="E446" i="2"/>
  <c r="D447" i="2"/>
  <c r="E447" i="2"/>
  <c r="D448" i="2"/>
  <c r="E448" i="2"/>
  <c r="D449" i="2"/>
  <c r="E449" i="2"/>
  <c r="D450" i="2"/>
  <c r="E450" i="2"/>
  <c r="D451" i="2"/>
  <c r="E451" i="2"/>
  <c r="D452" i="2"/>
  <c r="E452" i="2"/>
  <c r="D453" i="2"/>
  <c r="E453" i="2"/>
  <c r="D454" i="2"/>
  <c r="E454" i="2"/>
  <c r="D433" i="2"/>
  <c r="E433" i="2"/>
  <c r="D434" i="2"/>
  <c r="E434" i="2"/>
  <c r="D435" i="2"/>
  <c r="E435" i="2"/>
  <c r="D436" i="2"/>
  <c r="E436" i="2"/>
  <c r="D437" i="2"/>
  <c r="E437" i="2"/>
  <c r="D438" i="2"/>
  <c r="E438" i="2"/>
  <c r="D439" i="2"/>
  <c r="E439" i="2"/>
  <c r="D440" i="2"/>
  <c r="E440" i="2"/>
  <c r="D441" i="2"/>
  <c r="E441" i="2"/>
  <c r="D442" i="2"/>
  <c r="E442" i="2"/>
  <c r="D443" i="2"/>
  <c r="E443" i="2"/>
  <c r="D444" i="2"/>
  <c r="E444" i="2"/>
  <c r="D414" i="2"/>
  <c r="E414" i="2"/>
  <c r="D415" i="2"/>
  <c r="E415" i="2"/>
  <c r="D416" i="2"/>
  <c r="E416" i="2"/>
  <c r="D417" i="2"/>
  <c r="E417" i="2"/>
  <c r="D418" i="2"/>
  <c r="E418" i="2"/>
  <c r="D419" i="2"/>
  <c r="E419" i="2"/>
  <c r="D420" i="2"/>
  <c r="E420" i="2"/>
  <c r="D421" i="2"/>
  <c r="E421" i="2"/>
  <c r="D422" i="2"/>
  <c r="E422" i="2"/>
  <c r="D423" i="2"/>
  <c r="E423" i="2"/>
  <c r="D424" i="2"/>
  <c r="E424" i="2"/>
  <c r="D426" i="2"/>
  <c r="E426" i="2"/>
  <c r="D427" i="2"/>
  <c r="E427" i="2"/>
  <c r="D428" i="2"/>
  <c r="E428" i="2"/>
  <c r="D429" i="2"/>
  <c r="E429" i="2"/>
  <c r="D430" i="2"/>
  <c r="E430" i="2"/>
  <c r="D431" i="2"/>
  <c r="E431" i="2"/>
  <c r="D432" i="2"/>
  <c r="E432" i="2"/>
  <c r="E413" i="2"/>
  <c r="D413" i="2"/>
  <c r="D369" i="2"/>
  <c r="E369" i="2"/>
  <c r="D370" i="2"/>
  <c r="E370" i="2"/>
  <c r="N247" i="2" l="1"/>
  <c r="N246" i="2"/>
  <c r="N245" i="2"/>
  <c r="N244" i="2"/>
  <c r="N242" i="2"/>
  <c r="N241" i="2"/>
  <c r="H247" i="2"/>
  <c r="H246" i="2"/>
  <c r="H245" i="2"/>
  <c r="H244" i="2"/>
  <c r="H242" i="2"/>
  <c r="H241" i="2"/>
  <c r="H237" i="2"/>
  <c r="H236" i="2"/>
  <c r="H235" i="2"/>
  <c r="H234" i="2"/>
  <c r="H233" i="2"/>
  <c r="H232" i="2"/>
  <c r="H231" i="2"/>
  <c r="H230" i="2"/>
  <c r="H229" i="2"/>
  <c r="D247" i="2"/>
  <c r="E247" i="2"/>
  <c r="N240" i="2"/>
  <c r="K240" i="2"/>
  <c r="N239" i="2"/>
  <c r="K239" i="2"/>
  <c r="N238" i="2"/>
  <c r="K238" i="2"/>
  <c r="N237" i="2"/>
  <c r="N236" i="2"/>
  <c r="K236" i="2"/>
  <c r="N235" i="2"/>
  <c r="N234" i="2"/>
  <c r="N233" i="2"/>
  <c r="N232" i="2"/>
  <c r="N231" i="2"/>
  <c r="N230" i="2"/>
  <c r="N229" i="2"/>
  <c r="J231" i="2"/>
  <c r="J234" i="2"/>
  <c r="K234" i="2"/>
  <c r="K235" i="2"/>
  <c r="J236" i="2"/>
  <c r="K237" i="2"/>
  <c r="K233" i="2"/>
  <c r="K232" i="2"/>
  <c r="K231" i="2"/>
  <c r="K230" i="2"/>
  <c r="K229" i="2"/>
  <c r="N228" i="2"/>
  <c r="N227" i="2"/>
  <c r="N226" i="2"/>
  <c r="N225" i="2"/>
  <c r="N224" i="2"/>
  <c r="N223" i="2"/>
  <c r="N222" i="2"/>
  <c r="N221" i="2"/>
  <c r="C27" i="9"/>
  <c r="N219" i="2"/>
  <c r="N218" i="2"/>
  <c r="N217" i="2"/>
  <c r="N216" i="2"/>
  <c r="N215" i="2"/>
  <c r="N214" i="2"/>
  <c r="N213" i="2"/>
  <c r="N212" i="2"/>
  <c r="N211" i="2"/>
  <c r="N210" i="2"/>
  <c r="N209" i="2"/>
  <c r="N208" i="2"/>
  <c r="N207" i="2"/>
  <c r="N206" i="2"/>
  <c r="M219" i="2"/>
  <c r="M218" i="2"/>
  <c r="M217" i="2"/>
  <c r="M216" i="2"/>
  <c r="M215" i="2"/>
  <c r="M214" i="2"/>
  <c r="M213" i="2"/>
  <c r="M212" i="2"/>
  <c r="M211" i="2"/>
  <c r="M210" i="2"/>
  <c r="M209" i="2"/>
  <c r="M208" i="2"/>
  <c r="M207" i="2"/>
  <c r="M206" i="2"/>
  <c r="H219" i="2"/>
  <c r="H218" i="2"/>
  <c r="H217" i="2"/>
  <c r="H216" i="2"/>
  <c r="H215" i="2"/>
  <c r="H214" i="2"/>
  <c r="H213" i="2"/>
  <c r="H212" i="2"/>
  <c r="H211" i="2"/>
  <c r="H210" i="2"/>
  <c r="H209" i="2"/>
  <c r="H208" i="2"/>
  <c r="H207" i="2"/>
  <c r="H206" i="2"/>
  <c r="N204" i="2" l="1"/>
  <c r="N200" i="2"/>
  <c r="N201" i="2"/>
  <c r="N202" i="2"/>
  <c r="N203" i="2"/>
  <c r="N199" i="2"/>
  <c r="N198" i="2"/>
  <c r="N197" i="2"/>
  <c r="N153" i="2" l="1"/>
  <c r="E70" i="7"/>
  <c r="L153" i="2" s="1"/>
  <c r="K153" i="2"/>
  <c r="H153" i="2"/>
  <c r="H152" i="2"/>
  <c r="E152" i="2"/>
  <c r="D152" i="2"/>
  <c r="K102" i="2"/>
  <c r="K101" i="2"/>
  <c r="K100" i="2"/>
  <c r="N196" i="2"/>
  <c r="K197" i="2"/>
  <c r="K198" i="2"/>
  <c r="K199" i="2"/>
  <c r="K201" i="2"/>
  <c r="K202" i="2"/>
  <c r="K203" i="2"/>
  <c r="N195" i="2"/>
  <c r="N194" i="2"/>
  <c r="N193" i="2"/>
  <c r="N192" i="2"/>
  <c r="N191" i="2"/>
  <c r="N190" i="2"/>
  <c r="N189" i="2"/>
  <c r="N188" i="2"/>
  <c r="N187" i="2"/>
  <c r="N186" i="2"/>
  <c r="K195" i="2"/>
  <c r="K194" i="2"/>
  <c r="K193" i="2"/>
  <c r="K192" i="2"/>
  <c r="K190" i="2"/>
  <c r="K189" i="2"/>
  <c r="K188" i="2"/>
  <c r="K187" i="2"/>
  <c r="K186" i="2"/>
  <c r="K185" i="2"/>
  <c r="N185" i="2"/>
  <c r="H204" i="2"/>
  <c r="H203" i="2"/>
  <c r="H202" i="2"/>
  <c r="H201" i="2"/>
  <c r="H200" i="2"/>
  <c r="H199" i="2"/>
  <c r="H198" i="2"/>
  <c r="H197" i="2"/>
  <c r="H196" i="2"/>
  <c r="H195" i="2"/>
  <c r="H194" i="2"/>
  <c r="H193" i="2"/>
  <c r="H192" i="2"/>
  <c r="H191" i="2"/>
  <c r="H190" i="2"/>
  <c r="H189" i="2"/>
  <c r="H188" i="2"/>
  <c r="H187" i="2"/>
  <c r="H186" i="2"/>
  <c r="H185" i="2"/>
  <c r="D204" i="2"/>
  <c r="E204" i="2"/>
  <c r="E196" i="2"/>
  <c r="E197" i="2"/>
  <c r="E198" i="2"/>
  <c r="E199" i="2"/>
  <c r="E200" i="2"/>
  <c r="E201" i="2"/>
  <c r="E202" i="2"/>
  <c r="E203" i="2"/>
  <c r="D196" i="2"/>
  <c r="D197" i="2"/>
  <c r="D198" i="2"/>
  <c r="D199" i="2"/>
  <c r="D200" i="2"/>
  <c r="D201" i="2"/>
  <c r="D202" i="2"/>
  <c r="D203" i="2"/>
  <c r="D185" i="2"/>
  <c r="E185" i="2"/>
  <c r="D186" i="2"/>
  <c r="E186" i="2"/>
  <c r="D187" i="2"/>
  <c r="E187" i="2"/>
  <c r="D188" i="2"/>
  <c r="E188" i="2"/>
  <c r="D189" i="2"/>
  <c r="E189" i="2"/>
  <c r="D190" i="2"/>
  <c r="E190" i="2"/>
  <c r="D191" i="2"/>
  <c r="E191" i="2"/>
  <c r="D192" i="2"/>
  <c r="E192" i="2"/>
  <c r="D193" i="2"/>
  <c r="E193" i="2"/>
  <c r="D194" i="2"/>
  <c r="E194" i="2"/>
  <c r="D195" i="2"/>
  <c r="E195" i="2"/>
  <c r="N184" i="2"/>
  <c r="N183" i="2"/>
  <c r="N182" i="2"/>
  <c r="N181" i="2"/>
  <c r="N180" i="2"/>
  <c r="N179" i="2"/>
  <c r="N178" i="2"/>
  <c r="N177" i="2"/>
  <c r="E184" i="2"/>
  <c r="E177" i="2"/>
  <c r="E178" i="2"/>
  <c r="E179" i="2"/>
  <c r="E180" i="2"/>
  <c r="E181" i="2"/>
  <c r="E182" i="2"/>
  <c r="E183" i="2"/>
  <c r="D177" i="2"/>
  <c r="D178" i="2"/>
  <c r="D179" i="2"/>
  <c r="D180" i="2"/>
  <c r="D181" i="2"/>
  <c r="D182" i="2"/>
  <c r="D183" i="2"/>
  <c r="D184" i="2"/>
  <c r="N175" i="2"/>
  <c r="N174" i="2"/>
  <c r="N173" i="2"/>
  <c r="N172" i="2"/>
  <c r="N171" i="2"/>
  <c r="N170" i="2"/>
  <c r="N169" i="2"/>
  <c r="N168" i="2"/>
  <c r="N167" i="2"/>
  <c r="N166" i="2"/>
  <c r="N165" i="2"/>
  <c r="N164" i="2"/>
  <c r="N163" i="2"/>
  <c r="M175" i="2"/>
  <c r="M174" i="2"/>
  <c r="M173" i="2"/>
  <c r="M172" i="2"/>
  <c r="M171" i="2"/>
  <c r="M170" i="2"/>
  <c r="M169" i="2"/>
  <c r="M168" i="2"/>
  <c r="M167" i="2"/>
  <c r="M166" i="2"/>
  <c r="M165" i="2"/>
  <c r="M164" i="2"/>
  <c r="M163" i="2"/>
  <c r="H175" i="2"/>
  <c r="H174" i="2"/>
  <c r="H173" i="2"/>
  <c r="H172" i="2"/>
  <c r="H171" i="2"/>
  <c r="H170" i="2"/>
  <c r="H169" i="2"/>
  <c r="H168" i="2"/>
  <c r="H167" i="2"/>
  <c r="H166" i="2"/>
  <c r="H165" i="2"/>
  <c r="H164" i="2"/>
  <c r="H163" i="2"/>
  <c r="D164" i="2"/>
  <c r="E164" i="2"/>
  <c r="D165" i="2"/>
  <c r="E165" i="2"/>
  <c r="D166" i="2"/>
  <c r="E166" i="2"/>
  <c r="D167" i="2"/>
  <c r="E167" i="2"/>
  <c r="D168" i="2"/>
  <c r="E168" i="2"/>
  <c r="D169" i="2"/>
  <c r="E169" i="2"/>
  <c r="D170" i="2"/>
  <c r="E170" i="2"/>
  <c r="D171" i="2"/>
  <c r="E171" i="2"/>
  <c r="D172" i="2"/>
  <c r="E172" i="2"/>
  <c r="D173" i="2"/>
  <c r="E173" i="2"/>
  <c r="D174" i="2"/>
  <c r="E174" i="2"/>
  <c r="D175" i="2"/>
  <c r="E175" i="2"/>
  <c r="E163" i="2"/>
  <c r="D163" i="2"/>
  <c r="N162" i="2"/>
  <c r="N161" i="2"/>
  <c r="N160" i="2"/>
  <c r="N159" i="2"/>
  <c r="H162" i="2"/>
  <c r="H161" i="2"/>
  <c r="H160" i="2"/>
  <c r="H159" i="2"/>
  <c r="H158" i="2"/>
  <c r="H157" i="2"/>
  <c r="H156" i="2"/>
  <c r="H154" i="2"/>
  <c r="E162" i="2"/>
  <c r="D162" i="2"/>
  <c r="E161" i="2"/>
  <c r="D161" i="2"/>
  <c r="E160" i="2"/>
  <c r="D160" i="2"/>
  <c r="E159" i="2"/>
  <c r="D159" i="2"/>
  <c r="E158" i="2"/>
  <c r="D158" i="2"/>
  <c r="E157" i="2"/>
  <c r="D157" i="2"/>
  <c r="E156" i="2"/>
  <c r="D156" i="2"/>
  <c r="E154" i="2"/>
  <c r="D154" i="2"/>
  <c r="H151" i="2"/>
  <c r="H149" i="2"/>
  <c r="H148" i="2"/>
  <c r="H147" i="2"/>
  <c r="H146" i="2"/>
  <c r="H145" i="2"/>
  <c r="N147" i="2"/>
  <c r="N146" i="2"/>
  <c r="N145" i="2"/>
  <c r="N144" i="2"/>
  <c r="N143" i="2"/>
  <c r="N142" i="2"/>
  <c r="N141" i="2"/>
  <c r="E42" i="7"/>
  <c r="K147" i="2"/>
  <c r="K146" i="2"/>
  <c r="K145" i="2"/>
  <c r="K143" i="2"/>
  <c r="K142" i="2"/>
  <c r="K141" i="2"/>
  <c r="H144" i="2"/>
  <c r="H143" i="2"/>
  <c r="H142" i="2"/>
  <c r="H141" i="2"/>
  <c r="N140" i="2"/>
  <c r="N139" i="2"/>
  <c r="N138" i="2"/>
  <c r="N137" i="2"/>
  <c r="N136" i="2"/>
  <c r="N135" i="2"/>
  <c r="N134" i="2"/>
  <c r="N133" i="2"/>
  <c r="N131" i="2"/>
  <c r="N130" i="2"/>
  <c r="N129" i="2"/>
  <c r="N128" i="2"/>
  <c r="N127" i="2"/>
  <c r="N126" i="2"/>
  <c r="N125" i="2"/>
  <c r="N124" i="2"/>
  <c r="N123" i="2"/>
  <c r="N122" i="2"/>
  <c r="N121" i="2"/>
  <c r="M131" i="2"/>
  <c r="M130" i="2"/>
  <c r="M129" i="2"/>
  <c r="M128" i="2"/>
  <c r="M127" i="2"/>
  <c r="M126" i="2"/>
  <c r="M125" i="2"/>
  <c r="M124" i="2"/>
  <c r="M123" i="2"/>
  <c r="M122" i="2"/>
  <c r="M121" i="2"/>
  <c r="M120" i="2"/>
  <c r="H131" i="2"/>
  <c r="H130" i="2"/>
  <c r="H129" i="2"/>
  <c r="H128" i="2"/>
  <c r="H127" i="2"/>
  <c r="H126" i="2"/>
  <c r="H125" i="2"/>
  <c r="H124" i="2"/>
  <c r="H123" i="2"/>
  <c r="H122" i="2"/>
  <c r="H121" i="2"/>
  <c r="H120" i="2"/>
  <c r="E147" i="2"/>
  <c r="E148" i="2"/>
  <c r="D147" i="2"/>
  <c r="D148" i="2"/>
  <c r="E146" i="2"/>
  <c r="D146" i="2"/>
  <c r="E145" i="2"/>
  <c r="D145" i="2"/>
  <c r="E144" i="2"/>
  <c r="D144" i="2"/>
  <c r="E143" i="2"/>
  <c r="D143" i="2"/>
  <c r="E142" i="2"/>
  <c r="D142" i="2"/>
  <c r="E141" i="2"/>
  <c r="D141" i="2"/>
  <c r="E153" i="2"/>
  <c r="D153" i="2"/>
  <c r="E151" i="2"/>
  <c r="D151" i="2"/>
  <c r="E149" i="2"/>
  <c r="D149" i="2"/>
  <c r="E140" i="2"/>
  <c r="D140" i="2"/>
  <c r="E139" i="2"/>
  <c r="D139" i="2"/>
  <c r="E138" i="2"/>
  <c r="D138" i="2"/>
  <c r="E137" i="2"/>
  <c r="D137" i="2"/>
  <c r="E136" i="2"/>
  <c r="D136" i="2"/>
  <c r="E135" i="2"/>
  <c r="D135" i="2"/>
  <c r="E134" i="2"/>
  <c r="D134" i="2"/>
  <c r="E131" i="2"/>
  <c r="D131" i="2"/>
  <c r="E130" i="2"/>
  <c r="D130" i="2"/>
  <c r="E129" i="2"/>
  <c r="D129" i="2"/>
  <c r="E128" i="2"/>
  <c r="D128" i="2"/>
  <c r="E127" i="2"/>
  <c r="D127" i="2"/>
  <c r="E126" i="2"/>
  <c r="D126" i="2"/>
  <c r="E125" i="2"/>
  <c r="D125" i="2"/>
  <c r="E124" i="2"/>
  <c r="D124" i="2"/>
  <c r="E123" i="2"/>
  <c r="D123" i="2"/>
  <c r="E121" i="2"/>
  <c r="E122" i="2"/>
  <c r="E133" i="2"/>
  <c r="D121" i="2"/>
  <c r="D122" i="2"/>
  <c r="D133" i="2"/>
  <c r="E120" i="2"/>
  <c r="D120" i="2"/>
  <c r="N116" i="2"/>
  <c r="N115" i="2"/>
  <c r="N114" i="2"/>
  <c r="N113" i="2"/>
  <c r="N112" i="2"/>
  <c r="N111" i="2"/>
  <c r="N110" i="2"/>
  <c r="N109" i="2"/>
  <c r="N108" i="2"/>
  <c r="N107" i="2"/>
  <c r="N99" i="2"/>
  <c r="N100" i="2"/>
  <c r="N101" i="2"/>
  <c r="N102" i="2"/>
  <c r="N103" i="2"/>
  <c r="N104" i="2"/>
  <c r="N105" i="2"/>
  <c r="N106" i="2"/>
  <c r="N98" i="2"/>
  <c r="N97" i="2"/>
  <c r="N96" i="2"/>
  <c r="N95" i="2"/>
  <c r="N94" i="2"/>
  <c r="N93" i="2"/>
  <c r="N92" i="2"/>
  <c r="N91" i="2"/>
  <c r="N90" i="2"/>
  <c r="K115" i="2"/>
  <c r="K114" i="2"/>
  <c r="K113" i="2"/>
  <c r="K109" i="2"/>
  <c r="K108" i="2"/>
  <c r="K107" i="2"/>
  <c r="K106" i="2"/>
  <c r="K105" i="2"/>
  <c r="K104" i="2"/>
  <c r="K103" i="2"/>
  <c r="C87" i="22"/>
  <c r="K99" i="2"/>
  <c r="M89" i="2" l="1"/>
  <c r="M88" i="2"/>
  <c r="M87" i="2"/>
  <c r="M86" i="2"/>
  <c r="M85" i="2"/>
  <c r="M84" i="2"/>
  <c r="M83" i="2"/>
  <c r="M82" i="2"/>
  <c r="M81" i="2"/>
  <c r="M80" i="2"/>
  <c r="M79" i="2"/>
  <c r="M78" i="2"/>
  <c r="M77" i="2"/>
  <c r="M76" i="2"/>
  <c r="M75" i="2"/>
  <c r="M74" i="2"/>
  <c r="M73" i="2"/>
  <c r="M72" i="2"/>
  <c r="M71" i="2"/>
  <c r="M70" i="2"/>
  <c r="M69" i="2"/>
  <c r="M68" i="2"/>
  <c r="M67" i="2"/>
  <c r="N85" i="2"/>
  <c r="N84" i="2"/>
  <c r="N83" i="2"/>
  <c r="N82" i="2"/>
  <c r="N81" i="2"/>
  <c r="N80" i="2"/>
  <c r="N79" i="2"/>
  <c r="N78" i="2"/>
  <c r="N77" i="2"/>
  <c r="N76" i="2"/>
  <c r="N75" i="2"/>
  <c r="N74" i="2"/>
  <c r="N73" i="2"/>
  <c r="N72" i="2"/>
  <c r="N71" i="2"/>
  <c r="N70" i="2"/>
  <c r="N69" i="2"/>
  <c r="N68" i="2"/>
  <c r="N67" i="2"/>
  <c r="N66" i="2"/>
  <c r="M66" i="2"/>
  <c r="N65" i="2"/>
  <c r="M65" i="2"/>
  <c r="N64" i="2"/>
  <c r="N63" i="2"/>
  <c r="N62" i="2"/>
  <c r="N61" i="2"/>
  <c r="N60" i="2"/>
  <c r="M64" i="2"/>
  <c r="M63" i="2"/>
  <c r="M62" i="2"/>
  <c r="M61" i="2"/>
  <c r="M60" i="2"/>
  <c r="N59" i="2"/>
  <c r="M59" i="2"/>
  <c r="N57" i="2"/>
  <c r="N56" i="2"/>
  <c r="N55" i="2"/>
  <c r="N54" i="2"/>
  <c r="N53" i="2"/>
  <c r="N58" i="2"/>
  <c r="M58" i="2"/>
  <c r="M57" i="2"/>
  <c r="M56" i="2"/>
  <c r="M55" i="2"/>
  <c r="M54" i="2"/>
  <c r="M53" i="2"/>
  <c r="N52" i="2"/>
  <c r="N51" i="2"/>
  <c r="N50" i="2"/>
  <c r="N49" i="2"/>
  <c r="N48" i="2"/>
  <c r="N47" i="2"/>
  <c r="N46" i="2"/>
  <c r="N45" i="2"/>
  <c r="N44" i="2"/>
  <c r="N43" i="2"/>
  <c r="N42" i="2"/>
  <c r="N41" i="2"/>
  <c r="N40" i="2"/>
  <c r="N39" i="2"/>
  <c r="N38" i="2"/>
  <c r="N37" i="2"/>
  <c r="M49" i="2"/>
  <c r="N36" i="2"/>
  <c r="M52" i="2"/>
  <c r="M51" i="2"/>
  <c r="M50" i="2"/>
  <c r="M48" i="2"/>
  <c r="M47" i="2"/>
  <c r="M46" i="2"/>
  <c r="M45" i="2"/>
  <c r="M44" i="2"/>
  <c r="M43" i="2"/>
  <c r="M42" i="2"/>
  <c r="M41" i="2"/>
  <c r="M40" i="2"/>
  <c r="M39" i="2"/>
  <c r="M38" i="2"/>
  <c r="M37" i="2"/>
  <c r="M36" i="2"/>
  <c r="H114" i="2"/>
  <c r="H113" i="2"/>
  <c r="D99" i="2"/>
  <c r="E99" i="2"/>
  <c r="D100" i="2"/>
  <c r="E100" i="2"/>
  <c r="D101" i="2"/>
  <c r="E101" i="2"/>
  <c r="D102" i="2"/>
  <c r="E102" i="2"/>
  <c r="D103" i="2"/>
  <c r="E103" i="2"/>
  <c r="D104" i="2"/>
  <c r="E104" i="2"/>
  <c r="D105" i="2"/>
  <c r="E105" i="2"/>
  <c r="D106" i="2"/>
  <c r="E106" i="2"/>
  <c r="D107" i="2"/>
  <c r="E107" i="2"/>
  <c r="D108" i="2"/>
  <c r="E108" i="2"/>
  <c r="D109" i="2"/>
  <c r="E109" i="2"/>
  <c r="D110" i="2"/>
  <c r="E110" i="2"/>
  <c r="D111" i="2"/>
  <c r="E111" i="2"/>
  <c r="D112" i="2"/>
  <c r="E112" i="2"/>
  <c r="D113" i="2"/>
  <c r="E113" i="2"/>
  <c r="D114" i="2"/>
  <c r="E114" i="2"/>
  <c r="D115" i="2"/>
  <c r="E115" i="2"/>
  <c r="D116" i="2"/>
  <c r="E116" i="2"/>
  <c r="D117" i="2"/>
  <c r="E117" i="2"/>
  <c r="D326" i="2"/>
  <c r="E326" i="2"/>
  <c r="D327" i="2"/>
  <c r="E327" i="2"/>
  <c r="D328" i="2"/>
  <c r="E328" i="2"/>
  <c r="D329" i="2"/>
  <c r="E329" i="2"/>
  <c r="D330" i="2"/>
  <c r="E330" i="2"/>
  <c r="D331" i="2"/>
  <c r="E331" i="2"/>
  <c r="D332" i="2"/>
  <c r="E332" i="2"/>
  <c r="D333" i="2"/>
  <c r="E333" i="2"/>
  <c r="D334" i="2"/>
  <c r="E334" i="2"/>
  <c r="D335" i="2"/>
  <c r="E335" i="2"/>
  <c r="D336" i="2"/>
  <c r="E336" i="2"/>
  <c r="D338" i="2"/>
  <c r="E338" i="2"/>
  <c r="D339" i="2"/>
  <c r="E339" i="2"/>
  <c r="D340" i="2"/>
  <c r="E340" i="2"/>
  <c r="D341" i="2"/>
  <c r="E341" i="2"/>
  <c r="D342" i="2"/>
  <c r="E342" i="2"/>
  <c r="D343" i="2"/>
  <c r="E343" i="2"/>
  <c r="D344" i="2"/>
  <c r="E344" i="2"/>
  <c r="D345" i="2"/>
  <c r="E345" i="2"/>
  <c r="D346" i="2"/>
  <c r="E346" i="2"/>
  <c r="D347" i="2"/>
  <c r="E347" i="2"/>
  <c r="D348" i="2"/>
  <c r="E348" i="2"/>
  <c r="D349" i="2"/>
  <c r="E349" i="2"/>
  <c r="D350" i="2"/>
  <c r="E350" i="2"/>
  <c r="D351" i="2"/>
  <c r="E351" i="2"/>
  <c r="D352" i="2"/>
  <c r="E352" i="2"/>
  <c r="D353" i="2"/>
  <c r="E353" i="2"/>
  <c r="D354" i="2"/>
  <c r="E354" i="2"/>
  <c r="D355" i="2"/>
  <c r="E355" i="2"/>
  <c r="D356" i="2"/>
  <c r="E356" i="2"/>
  <c r="D357" i="2"/>
  <c r="E357" i="2"/>
  <c r="D359" i="2"/>
  <c r="E359" i="2"/>
  <c r="D362" i="2"/>
  <c r="E362" i="2"/>
  <c r="D363" i="2"/>
  <c r="E363" i="2"/>
  <c r="D364" i="2"/>
  <c r="E364" i="2"/>
  <c r="D365" i="2"/>
  <c r="E365" i="2"/>
  <c r="D366" i="2"/>
  <c r="E366" i="2"/>
  <c r="D367" i="2"/>
  <c r="E367" i="2"/>
  <c r="D368" i="2"/>
  <c r="E368" i="2"/>
  <c r="D371" i="2"/>
  <c r="E371" i="2"/>
  <c r="D372" i="2"/>
  <c r="E372" i="2"/>
  <c r="D373" i="2"/>
  <c r="E373" i="2"/>
  <c r="D374" i="2"/>
  <c r="E374" i="2"/>
  <c r="D375" i="2"/>
  <c r="E375" i="2"/>
  <c r="D376" i="2"/>
  <c r="E376" i="2"/>
  <c r="D377" i="2"/>
  <c r="E377" i="2"/>
  <c r="D378" i="2"/>
  <c r="E378" i="2"/>
  <c r="D379" i="2"/>
  <c r="E379" i="2"/>
  <c r="D380" i="2"/>
  <c r="E380" i="2"/>
  <c r="D381" i="2"/>
  <c r="E381" i="2"/>
  <c r="D382" i="2"/>
  <c r="E382" i="2"/>
  <c r="D383" i="2"/>
  <c r="E383" i="2"/>
  <c r="D385" i="2"/>
  <c r="E385" i="2"/>
  <c r="D386" i="2"/>
  <c r="E386" i="2"/>
  <c r="D387" i="2"/>
  <c r="E387" i="2"/>
  <c r="D388" i="2"/>
  <c r="E388" i="2"/>
  <c r="D389" i="2"/>
  <c r="E389" i="2"/>
  <c r="D390" i="2"/>
  <c r="E390" i="2"/>
  <c r="D391" i="2"/>
  <c r="E391" i="2"/>
  <c r="D392" i="2"/>
  <c r="E392" i="2"/>
  <c r="D393" i="2"/>
  <c r="E393" i="2"/>
  <c r="D394" i="2"/>
  <c r="E394" i="2"/>
  <c r="D395" i="2"/>
  <c r="E395" i="2"/>
  <c r="D396" i="2"/>
  <c r="E396" i="2"/>
  <c r="D397" i="2"/>
  <c r="E397" i="2"/>
  <c r="D398" i="2"/>
  <c r="E398" i="2"/>
  <c r="D399" i="2"/>
  <c r="E399" i="2"/>
  <c r="D400" i="2"/>
  <c r="E400" i="2"/>
  <c r="D401" i="2"/>
  <c r="E401" i="2"/>
  <c r="D402" i="2"/>
  <c r="E402" i="2"/>
  <c r="D403" i="2"/>
  <c r="E403" i="2"/>
  <c r="D404" i="2"/>
  <c r="E404" i="2"/>
  <c r="D405" i="2"/>
  <c r="E405" i="2"/>
  <c r="D406" i="2"/>
  <c r="E406" i="2"/>
  <c r="D407" i="2"/>
  <c r="E407" i="2"/>
  <c r="D408" i="2"/>
  <c r="E408" i="2"/>
  <c r="D409" i="2"/>
  <c r="E409" i="2"/>
  <c r="D410" i="2"/>
  <c r="E410" i="2"/>
  <c r="D411" i="2"/>
  <c r="E411" i="2"/>
  <c r="D412" i="2"/>
  <c r="E412" i="2"/>
  <c r="H99" i="2"/>
  <c r="H100" i="2"/>
  <c r="H101" i="2"/>
  <c r="H102" i="2"/>
  <c r="H103" i="2"/>
  <c r="H104" i="2"/>
  <c r="H105" i="2"/>
  <c r="H106" i="2"/>
  <c r="H107" i="2"/>
  <c r="H108" i="2"/>
  <c r="H109" i="2"/>
  <c r="H110" i="2"/>
  <c r="H111" i="2"/>
  <c r="H112" i="2"/>
  <c r="H115" i="2"/>
  <c r="H116" i="2"/>
  <c r="H117"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l="1"/>
  <c r="H38" i="2"/>
  <c r="H37" i="2"/>
  <c r="H36" i="2"/>
  <c r="H35" i="2"/>
  <c r="N32" i="2" l="1"/>
  <c r="N31" i="2"/>
  <c r="N30" i="2"/>
  <c r="N29" i="2"/>
  <c r="N28" i="2"/>
  <c r="N27" i="2"/>
  <c r="N26" i="2"/>
  <c r="N25" i="2"/>
  <c r="N24" i="2"/>
  <c r="N23" i="2"/>
  <c r="N22" i="2"/>
  <c r="N21" i="2"/>
  <c r="N20" i="2"/>
  <c r="N18" i="2"/>
  <c r="N17" i="2"/>
  <c r="N16" i="2"/>
  <c r="N15" i="2"/>
  <c r="N14" i="2"/>
  <c r="N13" i="2"/>
  <c r="N12" i="2"/>
  <c r="N11" i="2"/>
  <c r="N10" i="2"/>
  <c r="N9" i="2"/>
  <c r="N8" i="2"/>
  <c r="N7" i="2"/>
  <c r="N6" i="2"/>
  <c r="N5" i="2"/>
  <c r="N4" i="2"/>
  <c r="N3" i="2"/>
  <c r="N2" i="2"/>
  <c r="M22" i="2"/>
  <c r="M21" i="2"/>
  <c r="M20" i="2"/>
  <c r="M19" i="2"/>
  <c r="M18" i="2"/>
  <c r="M17" i="2"/>
  <c r="M16" i="2"/>
  <c r="M15" i="2"/>
  <c r="M14" i="2"/>
  <c r="M13" i="2"/>
  <c r="M12" i="2"/>
  <c r="M11" i="2"/>
  <c r="M10" i="2"/>
  <c r="M9" i="2"/>
  <c r="M8" i="2"/>
  <c r="M7" i="2"/>
  <c r="M6" i="2"/>
  <c r="M5" i="2"/>
  <c r="M4" i="2"/>
  <c r="M3" i="2"/>
  <c r="M2" i="2"/>
  <c r="K32" i="2"/>
  <c r="K31" i="2"/>
  <c r="K30" i="2"/>
  <c r="K29" i="2"/>
  <c r="K28" i="2"/>
  <c r="K27" i="2"/>
  <c r="K26" i="2"/>
  <c r="K25" i="2"/>
  <c r="K24" i="2"/>
  <c r="K2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4" i="2"/>
  <c r="H3" i="2"/>
  <c r="H2" i="2"/>
  <c r="E32" i="2" l="1"/>
  <c r="D32" i="2"/>
  <c r="E31" i="2"/>
  <c r="D31" i="2"/>
  <c r="E30" i="2"/>
  <c r="D30" i="2"/>
  <c r="E29" i="2"/>
  <c r="D29" i="2"/>
  <c r="E28" i="2"/>
  <c r="D28" i="2"/>
  <c r="E27" i="2"/>
  <c r="D27" i="2"/>
  <c r="E26" i="2"/>
  <c r="D26" i="2"/>
  <c r="E25" i="2"/>
  <c r="D25" i="2"/>
  <c r="E24" i="2"/>
  <c r="D24" i="2"/>
  <c r="E23" i="2"/>
  <c r="D23" i="2"/>
  <c r="E22" i="2"/>
  <c r="D22" i="2"/>
  <c r="E21" i="2"/>
  <c r="D21" i="2"/>
  <c r="E20" i="2"/>
  <c r="D20" i="2"/>
  <c r="E19" i="2"/>
  <c r="D19" i="2"/>
  <c r="E18" i="2"/>
  <c r="D18" i="2"/>
  <c r="E17" i="2"/>
  <c r="D17" i="2"/>
  <c r="E16" i="2"/>
  <c r="D16" i="2"/>
  <c r="E15" i="2"/>
  <c r="D15" i="2"/>
  <c r="E14" i="2"/>
  <c r="D14" i="2"/>
  <c r="E13" i="2"/>
  <c r="D13" i="2"/>
  <c r="E12" i="2"/>
  <c r="D12" i="2"/>
  <c r="E11" i="2"/>
  <c r="D11" i="2"/>
  <c r="E10" i="2"/>
  <c r="D10" i="2"/>
  <c r="E9" i="2"/>
  <c r="D9" i="2"/>
  <c r="E8" i="2"/>
  <c r="D8" i="2"/>
  <c r="E7" i="2"/>
  <c r="D7" i="2"/>
  <c r="E6" i="2"/>
  <c r="D6" i="2"/>
  <c r="E5" i="2"/>
  <c r="D5" i="2"/>
  <c r="E4" i="2"/>
  <c r="D4" i="2"/>
  <c r="E3" i="2"/>
  <c r="D3" i="2"/>
  <c r="E2" i="2"/>
  <c r="D2" i="2"/>
  <c r="E90" i="16"/>
  <c r="L576" i="2" s="1"/>
  <c r="E88" i="16"/>
  <c r="L575" i="2" s="1"/>
  <c r="E86" i="16"/>
  <c r="L574" i="2" s="1"/>
  <c r="E65" i="16"/>
  <c r="L565" i="2" s="1"/>
  <c r="E63" i="16"/>
  <c r="L564" i="2" s="1"/>
  <c r="E61" i="16"/>
  <c r="L563" i="2" s="1"/>
  <c r="E57" i="16"/>
  <c r="L561" i="2" s="1"/>
  <c r="E81" i="16"/>
  <c r="L571" i="2" s="1"/>
  <c r="E79" i="16"/>
  <c r="L570" i="2" s="1"/>
  <c r="E73" i="16"/>
  <c r="L567" i="2" s="1"/>
  <c r="C60" i="16"/>
  <c r="K562" i="2" s="1"/>
  <c r="C59" i="16"/>
  <c r="J562" i="2" s="1"/>
  <c r="C57" i="16"/>
  <c r="J561" i="2" s="1"/>
  <c r="C55" i="16"/>
  <c r="J560" i="2" s="1"/>
  <c r="C53" i="16"/>
  <c r="J559" i="2" s="1"/>
  <c r="C44" i="16"/>
  <c r="E71" i="16"/>
  <c r="L566" i="2" s="1"/>
  <c r="C78" i="16"/>
  <c r="E77" i="16" s="1"/>
  <c r="L569" i="2" s="1"/>
  <c r="C76" i="16"/>
  <c r="E75" i="16" s="1"/>
  <c r="L568" i="2" s="1"/>
  <c r="C52" i="16"/>
  <c r="C38" i="15"/>
  <c r="E113" i="14"/>
  <c r="L477" i="2" s="1"/>
  <c r="E111" i="14"/>
  <c r="L476" i="2" s="1"/>
  <c r="E109" i="14"/>
  <c r="L475" i="2" s="1"/>
  <c r="E88" i="14"/>
  <c r="L466" i="2" s="1"/>
  <c r="E86" i="14"/>
  <c r="L465" i="2" s="1"/>
  <c r="E84" i="14"/>
  <c r="L464" i="2" s="1"/>
  <c r="E78" i="14"/>
  <c r="L461" i="2" s="1"/>
  <c r="C107" i="14"/>
  <c r="C105" i="14"/>
  <c r="C103" i="14"/>
  <c r="C99" i="14"/>
  <c r="E96" i="14"/>
  <c r="L468" i="2" s="1"/>
  <c r="C94" i="14"/>
  <c r="C77" i="14"/>
  <c r="E74" i="14"/>
  <c r="L459" i="2" s="1"/>
  <c r="C65" i="14"/>
  <c r="C83" i="14"/>
  <c r="K463" i="2" s="1"/>
  <c r="E100" i="14"/>
  <c r="L470" i="2" s="1"/>
  <c r="C39" i="13"/>
  <c r="E51" i="20"/>
  <c r="L353" i="2" s="1"/>
  <c r="E49" i="20"/>
  <c r="L352" i="2" s="1"/>
  <c r="E47" i="20"/>
  <c r="L351" i="2" s="1"/>
  <c r="E45" i="20"/>
  <c r="L347" i="2" s="1"/>
  <c r="E43" i="20"/>
  <c r="L346" i="2" s="1"/>
  <c r="C37" i="20"/>
  <c r="C27" i="20"/>
  <c r="E77" i="11"/>
  <c r="L323" i="2" s="1"/>
  <c r="E75" i="11"/>
  <c r="L322" i="2" s="1"/>
  <c r="E73" i="11"/>
  <c r="L321" i="2" s="1"/>
  <c r="E71" i="11"/>
  <c r="L320" i="2" s="1"/>
  <c r="E62" i="11"/>
  <c r="L316" i="2" s="1"/>
  <c r="E60" i="11"/>
  <c r="L315" i="2" s="1"/>
  <c r="E58" i="11"/>
  <c r="L314" i="2" s="1"/>
  <c r="E41" i="11"/>
  <c r="L305" i="2" s="1"/>
  <c r="E55" i="11"/>
  <c r="L312" i="2" s="1"/>
  <c r="L311" i="2"/>
  <c r="E51" i="11"/>
  <c r="L310" i="2" s="1"/>
  <c r="E49" i="11"/>
  <c r="L309" i="2" s="1"/>
  <c r="E47" i="11"/>
  <c r="L308" i="2" s="1"/>
  <c r="E45" i="11"/>
  <c r="L307" i="2" s="1"/>
  <c r="C34" i="11"/>
  <c r="E72" i="10"/>
  <c r="L283" i="2" s="1"/>
  <c r="E70" i="10"/>
  <c r="L282" i="2" s="1"/>
  <c r="E68" i="10"/>
  <c r="L281" i="2" s="1"/>
  <c r="E56" i="10"/>
  <c r="L276" i="2" s="1"/>
  <c r="E54" i="10"/>
  <c r="L275" i="2" s="1"/>
  <c r="E52" i="10"/>
  <c r="L274" i="2" s="1"/>
  <c r="C37" i="10"/>
  <c r="E81" i="9"/>
  <c r="E79" i="9"/>
  <c r="L245" i="2" s="1"/>
  <c r="E77" i="9"/>
  <c r="L244" i="2" s="1"/>
  <c r="E74" i="9"/>
  <c r="L242" i="2" s="1"/>
  <c r="E66" i="9"/>
  <c r="L240" i="2" s="1"/>
  <c r="E64" i="9"/>
  <c r="L239" i="2" s="1"/>
  <c r="E62" i="9"/>
  <c r="L238" i="2" s="1"/>
  <c r="E60" i="9"/>
  <c r="L237" i="2" s="1"/>
  <c r="E58" i="9"/>
  <c r="L236" i="2" s="1"/>
  <c r="E56" i="9"/>
  <c r="L235" i="2" s="1"/>
  <c r="E54" i="9"/>
  <c r="L234" i="2" s="1"/>
  <c r="E52" i="9"/>
  <c r="L233" i="2" s="1"/>
  <c r="E50" i="9"/>
  <c r="L232" i="2" s="1"/>
  <c r="E48" i="9"/>
  <c r="L231" i="2" s="1"/>
  <c r="E46" i="9"/>
  <c r="L230" i="2" s="1"/>
  <c r="E44" i="9"/>
  <c r="L229" i="2" s="1"/>
  <c r="C37" i="9"/>
  <c r="C38" i="9" s="1"/>
  <c r="E56" i="23"/>
  <c r="L192" i="2" s="1"/>
  <c r="E49" i="23"/>
  <c r="L188" i="2" s="1"/>
  <c r="E69" i="23"/>
  <c r="L197" i="2" s="1"/>
  <c r="E45" i="23"/>
  <c r="L186" i="2" s="1"/>
  <c r="C36" i="23"/>
  <c r="E79" i="7"/>
  <c r="L158" i="2" s="1"/>
  <c r="E77" i="7"/>
  <c r="L157" i="2" s="1"/>
  <c r="E75" i="7"/>
  <c r="L156" i="2" s="1"/>
  <c r="E60" i="7"/>
  <c r="L148" i="2" s="1"/>
  <c r="E54" i="7"/>
  <c r="L147" i="2" s="1"/>
  <c r="E52" i="7"/>
  <c r="L146" i="2" s="1"/>
  <c r="E50" i="7"/>
  <c r="L145" i="2" s="1"/>
  <c r="E46" i="7"/>
  <c r="L143" i="2" s="1"/>
  <c r="E44" i="7"/>
  <c r="L142" i="2" s="1"/>
  <c r="L141" i="2"/>
  <c r="E72" i="7"/>
  <c r="L154" i="2" s="1"/>
  <c r="E68" i="7"/>
  <c r="L152" i="2" s="1"/>
  <c r="E66" i="7"/>
  <c r="L151" i="2" s="1"/>
  <c r="K144" i="2"/>
  <c r="C35" i="7"/>
  <c r="C25" i="7"/>
  <c r="R28" i="21"/>
  <c r="R27" i="21"/>
  <c r="R26" i="21"/>
  <c r="R25" i="21"/>
  <c r="R24" i="21"/>
  <c r="R23" i="21"/>
  <c r="R22" i="21"/>
  <c r="R21" i="21"/>
  <c r="R20" i="21"/>
  <c r="R19" i="21"/>
  <c r="R18" i="21"/>
  <c r="R17" i="21"/>
  <c r="R16" i="21"/>
  <c r="R15" i="21"/>
  <c r="E129" i="22"/>
  <c r="L115" i="2" s="1"/>
  <c r="E127" i="22"/>
  <c r="L114" i="2" s="1"/>
  <c r="E125" i="22"/>
  <c r="L113" i="2" s="1"/>
  <c r="E114" i="22"/>
  <c r="L109" i="2" s="1"/>
  <c r="E112" i="22"/>
  <c r="L108" i="2" s="1"/>
  <c r="E110" i="22"/>
  <c r="L107" i="2" s="1"/>
  <c r="E106" i="22"/>
  <c r="L105" i="2" s="1"/>
  <c r="E104" i="22"/>
  <c r="L104" i="2" s="1"/>
  <c r="E102" i="22"/>
  <c r="L103" i="2" s="1"/>
  <c r="E100" i="22"/>
  <c r="L102" i="2" s="1"/>
  <c r="E98" i="22"/>
  <c r="L101" i="2" s="1"/>
  <c r="E96" i="22"/>
  <c r="L100" i="2" s="1"/>
  <c r="E94" i="22"/>
  <c r="L99" i="2" s="1"/>
  <c r="C29" i="13"/>
  <c r="E61" i="21"/>
  <c r="L32" i="2" s="1"/>
  <c r="E59" i="21"/>
  <c r="L31" i="2" s="1"/>
  <c r="E57" i="21"/>
  <c r="L30" i="2" s="1"/>
  <c r="E55" i="21"/>
  <c r="L29" i="2" s="1"/>
  <c r="E49" i="21"/>
  <c r="L28" i="2" s="1"/>
  <c r="E47" i="21"/>
  <c r="L27" i="2" s="1"/>
  <c r="E45" i="21"/>
  <c r="L26" i="2" s="1"/>
  <c r="E43" i="21"/>
  <c r="L25" i="2" s="1"/>
  <c r="E39" i="21"/>
  <c r="L23" i="2" s="1"/>
  <c r="E72" i="9"/>
  <c r="L241" i="2" s="1"/>
  <c r="E73" i="23"/>
  <c r="L199" i="2" s="1"/>
  <c r="E71" i="23"/>
  <c r="L198" i="2" s="1"/>
  <c r="E51" i="23"/>
  <c r="L189" i="2" s="1"/>
  <c r="E80" i="23"/>
  <c r="L203" i="2" s="1"/>
  <c r="E78" i="23"/>
  <c r="L202" i="2" s="1"/>
  <c r="E76" i="23"/>
  <c r="L201" i="2" s="1"/>
  <c r="E62" i="23"/>
  <c r="L195" i="2" s="1"/>
  <c r="E60" i="23"/>
  <c r="L194" i="2" s="1"/>
  <c r="E58" i="23"/>
  <c r="L193" i="2" s="1"/>
  <c r="L246" i="2" l="1"/>
  <c r="L284" i="2"/>
  <c r="L325" i="2"/>
  <c r="L324" i="2"/>
  <c r="E102" i="14"/>
  <c r="L471" i="2" s="1"/>
  <c r="K471" i="2"/>
  <c r="E98" i="14"/>
  <c r="L469" i="2" s="1"/>
  <c r="K469" i="2"/>
  <c r="E104" i="14"/>
  <c r="L472" i="2" s="1"/>
  <c r="K472" i="2"/>
  <c r="E76" i="14"/>
  <c r="L460" i="2" s="1"/>
  <c r="K460" i="2"/>
  <c r="E106" i="14"/>
  <c r="L473" i="2" s="1"/>
  <c r="K473" i="2"/>
  <c r="E94" i="14"/>
  <c r="L467" i="2" s="1"/>
  <c r="J467" i="2"/>
  <c r="C35" i="11"/>
  <c r="J90" i="2"/>
  <c r="J261" i="2"/>
  <c r="C84" i="16"/>
  <c r="E83" i="16" s="1"/>
  <c r="L572" i="2" s="1"/>
  <c r="K559" i="2"/>
  <c r="E55" i="16"/>
  <c r="L560" i="2" s="1"/>
  <c r="E51" i="16"/>
  <c r="L558" i="2" s="1"/>
  <c r="K558" i="2"/>
  <c r="E53" i="16"/>
  <c r="L559" i="2" s="1"/>
  <c r="E59" i="16"/>
  <c r="L562" i="2" s="1"/>
  <c r="C39" i="15"/>
  <c r="C40" i="13"/>
  <c r="C38" i="20"/>
  <c r="K277" i="2"/>
  <c r="C51" i="10"/>
  <c r="K273" i="2" s="1"/>
  <c r="K272" i="2"/>
  <c r="E44" i="10"/>
  <c r="L270" i="2" s="1"/>
  <c r="K271" i="2"/>
  <c r="E48" i="7"/>
  <c r="L144" i="2" s="1"/>
  <c r="C29" i="21"/>
  <c r="J19" i="2" s="1"/>
  <c r="C45" i="16"/>
  <c r="E82" i="14"/>
  <c r="L463" i="2" s="1"/>
  <c r="C81" i="14"/>
  <c r="E72" i="14"/>
  <c r="L458" i="2" s="1"/>
  <c r="C66" i="14"/>
  <c r="C38" i="10"/>
  <c r="E53" i="23"/>
  <c r="L190" i="2" s="1"/>
  <c r="E47" i="23"/>
  <c r="L187" i="2" s="1"/>
  <c r="E43" i="23"/>
  <c r="L185" i="2" s="1"/>
  <c r="C37" i="23"/>
  <c r="C36" i="7"/>
  <c r="E108" i="22"/>
  <c r="L106" i="2" s="1"/>
  <c r="E35" i="2"/>
  <c r="D35" i="2"/>
  <c r="D36" i="2"/>
  <c r="E36" i="2"/>
  <c r="D37" i="2"/>
  <c r="E37" i="2"/>
  <c r="D38" i="2"/>
  <c r="E38" i="2"/>
  <c r="D39" i="2"/>
  <c r="E39" i="2"/>
  <c r="D40" i="2"/>
  <c r="E40" i="2"/>
  <c r="D41" i="2"/>
  <c r="E41" i="2"/>
  <c r="D42" i="2"/>
  <c r="E42" i="2"/>
  <c r="D43" i="2"/>
  <c r="E43" i="2"/>
  <c r="D44" i="2"/>
  <c r="E44" i="2"/>
  <c r="D45" i="2"/>
  <c r="E45" i="2"/>
  <c r="D46" i="2"/>
  <c r="E46" i="2"/>
  <c r="D47" i="2"/>
  <c r="E47" i="2"/>
  <c r="D90" i="2"/>
  <c r="E90" i="2"/>
  <c r="D91" i="2"/>
  <c r="E91" i="2"/>
  <c r="D92" i="2"/>
  <c r="E92" i="2"/>
  <c r="D93" i="2"/>
  <c r="E93" i="2"/>
  <c r="D94" i="2"/>
  <c r="E94" i="2"/>
  <c r="D95" i="2"/>
  <c r="E95" i="2"/>
  <c r="D96" i="2"/>
  <c r="E96" i="2"/>
  <c r="D97" i="2"/>
  <c r="E97" i="2"/>
  <c r="D98" i="2"/>
  <c r="E98" i="2"/>
  <c r="D72" i="2"/>
  <c r="E72" i="2"/>
  <c r="D73" i="2"/>
  <c r="E73" i="2"/>
  <c r="D74" i="2"/>
  <c r="E74" i="2"/>
  <c r="D75" i="2"/>
  <c r="E75" i="2"/>
  <c r="D76" i="2"/>
  <c r="E76" i="2"/>
  <c r="D77" i="2"/>
  <c r="E77" i="2"/>
  <c r="D78" i="2"/>
  <c r="E78" i="2"/>
  <c r="D79" i="2"/>
  <c r="E79" i="2"/>
  <c r="D80" i="2"/>
  <c r="E80" i="2"/>
  <c r="D81" i="2"/>
  <c r="E81" i="2"/>
  <c r="D82" i="2"/>
  <c r="E82" i="2"/>
  <c r="D83" i="2"/>
  <c r="E83" i="2"/>
  <c r="D84" i="2"/>
  <c r="E84" i="2"/>
  <c r="D85" i="2"/>
  <c r="E85" i="2"/>
  <c r="D86" i="2"/>
  <c r="E86" i="2"/>
  <c r="D87" i="2"/>
  <c r="E87" i="2"/>
  <c r="D88" i="2"/>
  <c r="E88" i="2"/>
  <c r="D89" i="2"/>
  <c r="E89" i="2"/>
  <c r="D49" i="2"/>
  <c r="E49" i="2"/>
  <c r="D50" i="2"/>
  <c r="E50" i="2"/>
  <c r="D51" i="2"/>
  <c r="E51" i="2"/>
  <c r="D52" i="2"/>
  <c r="E52" i="2"/>
  <c r="D53" i="2"/>
  <c r="E53" i="2"/>
  <c r="D54" i="2"/>
  <c r="E54" i="2"/>
  <c r="D55" i="2"/>
  <c r="E55" i="2"/>
  <c r="D56" i="2"/>
  <c r="E56" i="2"/>
  <c r="D57" i="2"/>
  <c r="E57" i="2"/>
  <c r="D58" i="2"/>
  <c r="E58" i="2"/>
  <c r="D59" i="2"/>
  <c r="E59" i="2"/>
  <c r="D60" i="2"/>
  <c r="E60" i="2"/>
  <c r="D61" i="2"/>
  <c r="E61" i="2"/>
  <c r="D62" i="2"/>
  <c r="E62" i="2"/>
  <c r="D63" i="2"/>
  <c r="E63" i="2"/>
  <c r="D64" i="2"/>
  <c r="E64" i="2"/>
  <c r="D65" i="2"/>
  <c r="E65" i="2"/>
  <c r="D66" i="2"/>
  <c r="E66" i="2"/>
  <c r="D67" i="2"/>
  <c r="E67" i="2"/>
  <c r="D68" i="2"/>
  <c r="E68" i="2"/>
  <c r="D69" i="2"/>
  <c r="E69" i="2"/>
  <c r="D70" i="2"/>
  <c r="E70" i="2"/>
  <c r="D71" i="2"/>
  <c r="E71" i="2"/>
  <c r="E48" i="2"/>
  <c r="D48" i="2"/>
  <c r="E80" i="14" l="1"/>
  <c r="L462" i="2" s="1"/>
  <c r="K462" i="2"/>
  <c r="E122" i="22"/>
  <c r="L111" i="2" s="1"/>
  <c r="K111" i="2"/>
  <c r="E120" i="22"/>
  <c r="L110" i="2" s="1"/>
  <c r="K110" i="2"/>
  <c r="E62" i="10"/>
  <c r="L277" i="2" s="1"/>
  <c r="K270" i="2"/>
  <c r="E46" i="10"/>
  <c r="L271" i="2" s="1"/>
  <c r="E48" i="10"/>
  <c r="L272" i="2" s="1"/>
  <c r="E50" i="10"/>
  <c r="L273" i="2" s="1"/>
  <c r="E64" i="10"/>
  <c r="L278" i="2" s="1"/>
  <c r="K278" i="2"/>
  <c r="E41" i="21"/>
  <c r="L24" i="2" s="1"/>
  <c r="J19" i="21"/>
  <c r="C88" i="22" l="1"/>
</calcChain>
</file>

<file path=xl/sharedStrings.xml><?xml version="1.0" encoding="utf-8"?>
<sst xmlns="http://schemas.openxmlformats.org/spreadsheetml/2006/main" count="4214" uniqueCount="1364">
  <si>
    <t>Only settlement funding</t>
  </si>
  <si>
    <t>Yes</t>
  </si>
  <si>
    <t>Multiple funding sources</t>
  </si>
  <si>
    <t>No</t>
  </si>
  <si>
    <t>Exhibit B A.1: Expand availability for treatment for OUD and co-occurring SUD/MH conditions</t>
  </si>
  <si>
    <t>Exhibit B A.2: Support and reimburse evidence-based services that adhere to the American Society of Addiction Medicine (ASAM) continuum of care for OUD and any co-occurring SUD/MH conditions.</t>
  </si>
  <si>
    <t>Exhibit B A.3: Expand telehealth to increase access to treatment for OUD and any co-occurring SUD/MH conditions, including MAT, as wellas counseling, psychiatric support, and other treatment and recovery support services.</t>
  </si>
  <si>
    <t>Exhibit B A.4: Improve oversight of Opioid Treatment Programs (OTPs) to assure evidence-based or evidence-informed practices such as adequate methadone dosing and low threshold approaches to treatment.</t>
  </si>
  <si>
    <t>Exhibit B A.5: Support mobile intervention, treatment, and recovery services, offered by qualified professionals and service providers, such as peer recovery coaches, for persons with OUD and any co-occurring SUD/MH conditions and for persons who have experienced an opioid overdose.</t>
  </si>
  <si>
    <t>Exhibit B A.6: Treatment of trauma for individuals with OUD (e.g., violence, sexual assault, human trafficking, or adverse childhood experiences) and family members (e.g., surviving family members after an overdose or overdose fatality), and training of health care personnel to identify and address such trauma.</t>
  </si>
  <si>
    <t>Exhibit B A.7: Support evidence-based withdrawal management services for people with OUD and any co-occurring mental health conditions.</t>
  </si>
  <si>
    <t>Exhibit B A.8: Training on MAT for health care providers, first responders, students, or other supporting professionals,  such  as  peer  recovery  coaches  or  recovery  outreach  specialists,  including telementoring to assist community-based providers in rural or underserved areas.</t>
  </si>
  <si>
    <t>Exhibit B A.9: Support workforce development for addiction professionals who work with persons with OUD and any co-occurring SUD/MH conditions.</t>
  </si>
  <si>
    <t>Exhibit B A.10:  Fellowships for addiction medicine specialists for direct patient care, instructors, and clinical research for treatments.</t>
  </si>
  <si>
    <t>Exhibit B A.11: Scholarships and supports for behavioral health practitioners or workers involved in addressing OUD and any co-occurring SUD or mental health conditions, including but not limited to training, scholarships, fellowships, loan repayment programs, or other incentives for providers to work in rural or underserved areas.</t>
  </si>
  <si>
    <t>Exhibit B A.12: Provide funding and training for clinicians to obtain a waiver under the federal Drug Addiction Treatment Act of 2000 (DATA 2000) to prescribe MAT for OUD, and provide technical assistance and professional support to clinicians who have obtained a DATA 2000 waiver.</t>
  </si>
  <si>
    <t>Exhibit B A.13: Dissemination of web-based training curricula, such as the American Academy of Addiction Psychiatry’s Provider Clinical Support Service-Opioids web-based training curriculum and motivational interviewing.</t>
  </si>
  <si>
    <t>Exhibit B A.14: Development and dissemination of new curricula, such as the American Academy of Addiction Psychiatry’s Provider Clinical Support Service for Medication-Assisted Treatment.</t>
  </si>
  <si>
    <t>Exhibit B B.1: Provide comprehensive wrap-around services to individuals with OUD and any co-occurring SUD/MH conditions, including housing, transportation, education, job placement, job training, or childcare.</t>
  </si>
  <si>
    <t>Exhibit B B.2: Provide the full continuum of care for OUD and any co-occurring SUD/MH conditions</t>
  </si>
  <si>
    <t xml:space="preserve">Exhibit B B.3: Provide counseling, peer-support, recovery case management and residential treatment with access to medications </t>
  </si>
  <si>
    <t>Exhibit B B.4: Provide access to housing for people with OUD and any co-occurring SUD/MH conditions, including supportive housing, recovery housing, housing assistance programs, training for housing providers, or recovery housing programs that allow or integrate FDA-approved medication with other support services.</t>
  </si>
  <si>
    <t>Exhibit B B.5: Provide community support services, including social and legal services, to assist in deinstitutionalizing persons with OUD and any co-occurring SUD/MH conditions.</t>
  </si>
  <si>
    <t>Exhibit B B.6: Support or expand peer-recovery centers, which may include support groups, social events, computer access, or other services for persons with OUD and any co-occurring SUD/MH conditions.</t>
  </si>
  <si>
    <t>Exhibit B B.7: Provide or support transportation to treatment or recovery programs or services for persons with OUD and any co-occurring SUD/MH conditions.</t>
  </si>
  <si>
    <t>Exhibit B B.8: Provide employment training or educational services for persons in treatment for or recovery from OUD and any co-occurring SUD/MH conditions.</t>
  </si>
  <si>
    <t>Exhibit B B.9: Identify successful recovery programs such as physician, pilot, and college recovery programs, and provide support and technical assistance to increase the number and capacity of high-quality programs to help those in recovery.</t>
  </si>
  <si>
    <t>Exhibit B B.10: Engage non-profits, faith-based communities, and community coalitions to support people in treatment and recovery and to support family members in their efforts to support the person with OUD in the family.</t>
  </si>
  <si>
    <t>Exhibit B B.11: Training and development of procedures for government staff to appropriately interact and provide social and other services to individuals with or in recovery from OUD, including reducing stigma.</t>
  </si>
  <si>
    <t>Exhibit B B.12: Support stigma reduction efforts regarding treatment and support for persons with OUD, including reducing the stigma on effective treatment.</t>
  </si>
  <si>
    <t>Exhibit B B.13: Create or support culturally appropriate services and programs for persons with OUD and any co-occurring SUD/MH conditions, including new Americans.</t>
  </si>
  <si>
    <t>Exhibit B B.14: Create and/or support recovery high schools.</t>
  </si>
  <si>
    <t>Exhibit B B.15: Hire or train behavioral health workers to provide or expand any of the services or supports listed above.</t>
  </si>
  <si>
    <t>Exhibit B C.1: Ensure that health care providers are screening for OUD and other risk factors and know how to appropriately counsel and treat (or refer if necessary) a patient for OUD treatment.</t>
  </si>
  <si>
    <t>Exhibit B C.2: Fund Screening, Brief Intervention and Referral to Treatment (SBIRT) programs to reduce the transition from use to disorders, including SBIRT services to pregnant women who are uninsured or not eligible for Medicaid.</t>
  </si>
  <si>
    <t>Exhibit B C.3: Provide training and long-term implementation of SBIRT in key systems (health, schools, colleges, criminal justice, and probation), with a focus on youth and young adults when transition from misuse to opioid disorder is common.</t>
  </si>
  <si>
    <t>Exhibit B C.4: Purchase automated versions of SBIRT and support ongoing costs of the technology.</t>
  </si>
  <si>
    <t>Exhibit B C.5: Expand services such as navigators and on-call teams to begin MAT in hospital emergency departments.</t>
  </si>
  <si>
    <t>Exhibit B C.6: Training for emergency room personnel treating opioid overdose patients on post-discharge planning, including community referrals for MAT, recovery case management or support services.</t>
  </si>
  <si>
    <t>Exhibit B C.7: Support hospital programs that transition persons with OUD and any co-occurring SUD/MH conditions, or persons who have experienced an opioid overdose, into clinically-appropriate follow-up care through a bridge clinic or similar approach.</t>
  </si>
  <si>
    <t>Exhibit B C.8: Support crisis stabilization centers that serve as an alternative to hospital emergency departments for persons with OUD and any co-occurring SUD/MH conditions or persons that have experienced an opioid overdose.</t>
  </si>
  <si>
    <t>Exhibit B C.9: Support the work of Emergency Medical Systems, including peer support specialists, to connect individuals to treatment or other appropriate services following an opioid overdose or other opioid-related adverse event.</t>
  </si>
  <si>
    <t>Exhibit B C.10: Provide funding for peer support specialists or recovery coaches; offer services, supports, or connections to care</t>
  </si>
  <si>
    <t>Exhibit B C.11: Expand warm hand-off services to transition to recovery services.</t>
  </si>
  <si>
    <t>Exhibit B C.12: Create or support school-based contacts that parents can engage with to seek immediate treatment services for their child; and support prevention, intervention, treatment, and recovery programs focused on young people.</t>
  </si>
  <si>
    <t>Exhibit B C.13: Develop and support best practices on addressing OUD in the workplace.</t>
  </si>
  <si>
    <t>Exhibit B C.14: Support assistance programs for health care providers with OUD.</t>
  </si>
  <si>
    <t>Exhibit B C.15: Engage non-profits and the faith community as a system to support outreach for treatment.</t>
  </si>
  <si>
    <t>Exhibit B C.16: Support centralized call centers that provide information and connections for persons with OUD</t>
  </si>
  <si>
    <t>Exhibit B D.1: Support pre-arrest or pre-arraignment diversion and deflection strategies for persons with OUD and any co-occurring SUD/MH conditions.</t>
  </si>
  <si>
    <t>Exhibit B D.2: Support pre-trial services that connect individuals with OUD and any co-occurring SUD/MH conditions to evidence-informed treatment, including MAT, and related services.</t>
  </si>
  <si>
    <t>Exhibit B D.3: Support treatment and recovery courts that provide evidence-based options</t>
  </si>
  <si>
    <t>Exhibit B D.4: Provide evidence-informed treatment, including MAT, recovery support, harm reduction, or other appropriate services to individuals with OUD and any co-occurring SUD/MH conditions who are incarcerated in jail or prison.</t>
  </si>
  <si>
    <t>Exhibit B D.5: Provide evidence-informed treatment, including MAT, recovery support, harm reduction, or other appropriate services to individuals with OUD and any co-occurring SUD/MH conditions who are leaving jail or prison, have recently left jail or prison, are on probation or parole, are under community corrections supervision, or are in re-entry programs or facilities.</t>
  </si>
  <si>
    <t>Exhibit B D.6: Support critical time interventions (CTI), particularly for individuals living with dual-diagnosis OUD/serious mental illness, and services for individuals who face immediate risks and service needs and risks upon release from correctional settings.</t>
  </si>
  <si>
    <t>Exhibit B D.7: Provide training on best practices for addressing the needs of criminal-justice-involved persons with OUD and any co-occurring SUD/MH conditions to law enforcement, correctional, or judicial personnel or to providers of treatment, recovery, harm reduction, case management, or other services offered in connection with any of the strategies described in this section.</t>
  </si>
  <si>
    <t>Exhibit B E.1: Support evidence-based or evidence-informed treatment, including MAT, recovery services and supports, and prevention services for pregnant women –or women who could become pregnant –who have OUD and any co-occurring SUD/MH conditions, and other measures to educate and provide support to families affected by Neonatal Abstinence Syndrome.</t>
  </si>
  <si>
    <t>Exhibit B E.2: Expand comprehensive evidence-based treatment and recovery services, including MAT, for uninsured women with OUD and any co-occurring SUD/MH conditions for up to 12 months postpartum</t>
  </si>
  <si>
    <t>Exhibit B E.3: Training for obstetricians or other healthcare personnel that work with pregnant women and their families regarding treatment of OUD and any co-occurring SUD/MH conditions.</t>
  </si>
  <si>
    <t>Exhibit B E.4: Expand comprehensive evidence-based treatment and recovery support for NAS babies; expand services for better continuum of care with infant-need dyad; expand long-term treatment and services for medical monitoring of NAS babies and their families.</t>
  </si>
  <si>
    <t>Exhibit B E.5: Provide training to health care providers who work with pregnant or parenting women on best practices for compliance with federal requirements that children born with Neonatal Abstinence Syndrome get referred to appropriate services and receive a plan of safe care.</t>
  </si>
  <si>
    <t>Exhibit B E.6: Child and family supports for parenting women with OUD and any co-occurring SUD/MH conditions.</t>
  </si>
  <si>
    <t>Exhibit B E.7: Enhanced family supports and child care services for parents with OUD and any co-occurring SUD/MH conditions.</t>
  </si>
  <si>
    <t>Exhibit B E.8: Provide enhanced support for children and family members suffering trauma as a result of addiction in the family; and offer trauma-informed behavioral health treatment for adverse childhood events.</t>
  </si>
  <si>
    <t>Exhibit B E.9: Offer home-based wrap-around services to persons with OUD and any co-occurring SUD/MH conditions, including but not limited to parent skills training.</t>
  </si>
  <si>
    <t>Exhibit B E.10: Support for Children’s Services –Fund additional positions and services, including supportive housing and other residential services, relating to children being removed from the home and/or placed in foster care due to custodial opioid use.</t>
  </si>
  <si>
    <t>Exhibit B F.1: Fund medical provider education and outreach regarding best prescribing practices for opioids consistent with Guidelines for Prescribing Opioids for Chronic Pain from the U.S. Centers for Disease Control and Prevention, including providers at hospitals (academic detailing).</t>
  </si>
  <si>
    <t>Exhibit B F.2: raining for health care providers regarding safe and responsible opioid prescribing, dosing, and tapering patients off opioids.</t>
  </si>
  <si>
    <t>Exhibit B F.3: Continuing Medical Education (CME) on appropriate prescribing of opioids.</t>
  </si>
  <si>
    <t>Exhibit B F.4: Support for non-opioid pain treatment alternatives, including training providers to offer or refer to multi-modal, evidence-informed treatment of pain.</t>
  </si>
  <si>
    <t>Exhibit B F.5: Support enhancements or improvements to Prescription Drug Monitoring Programs (PDMPs), including but not limited to improvements that: increase the number of prescribers using PDMPs, improve point-of-care decision-making, and enable states to use PDMP data in support of surveillance or intervention strategies.</t>
  </si>
  <si>
    <t>Exhibit B F.6: Ensuring PDMPs incorporate available overdose/naloxone deployment data, including the United States Department of Transportation’s Emergency Medical Technician overdose database in a manner that complies with all relevant privacy and security laws and rules.</t>
  </si>
  <si>
    <t>Exhibit B F.7: Increase electronic prescribing to prevent diversion or forgery.</t>
  </si>
  <si>
    <t>Exhibit B F.8: Educate Dispensers on appropriate opioid dispensing.</t>
  </si>
  <si>
    <t>Exhibit B G.1: Fund media campaigns to prevent opioid misuse</t>
  </si>
  <si>
    <t>Exhibit B G.2: Corrective advertising or affirmative public education campaigns based on evidence.</t>
  </si>
  <si>
    <t>Exhibit B G.3: Public education relating to drug disposal.</t>
  </si>
  <si>
    <t>Exhibit B G.4: Drug take-back disposal or destruction programs.</t>
  </si>
  <si>
    <t>Exhibit B G.5: Fund community anti-drug coalitions that engage in drug prevention efforts.</t>
  </si>
  <si>
    <t>Exhibit B G.6: Support community coalitions in implementing evidence-informed prevention</t>
  </si>
  <si>
    <t>Exhibit B G.7: Engage non-profits and faith-based communities as systems to support prevention</t>
  </si>
  <si>
    <t>Exhibit B G.8: Fund evidence-based prevention programs in schools or evidence-informed school and community education programs and campaigns for students, families, school employees, school athletic programs, parent-teacher and student associations, and others.</t>
  </si>
  <si>
    <t>Exhibit B G.9: School-based or youth-focused programs or strategies with demonstrated effectiveness</t>
  </si>
  <si>
    <t>Exhibit B G.10: Create or support community-based education or intervention services for families, youth, and adolescents at risk for OUD and any co-occurring SUD/MH conditions.</t>
  </si>
  <si>
    <t>Exhibit B G.11: Support evidence-informed programs or curricula to address mental health needs of young people who may be at risk of misusing opioids or other drugs, including emotional modulation and resilience skills.</t>
  </si>
  <si>
    <t>Exhibit B G.12: Support greater access to mental health services and supports for young people, including services and supports provided by school nurses, behavioral health workers or other school staff, to address mental health needs in young people that (when not properly addressed) increase the risk of opioid or other drug misuse.</t>
  </si>
  <si>
    <t>Exhibit B H.1: Increase availability and distribution of naloxone and other drugs that treat overdoses for first responders, overdose patients, individuals with OUD and their friends and family members, individuals at high risk of overdose, schools, community navigators and outreach workers, persons being released from jail or prison, or other members of the general public.</t>
  </si>
  <si>
    <t>Exhibit B H.2: Public health entities that provide free naloxone to anyone in the community</t>
  </si>
  <si>
    <t>Exhibit B H.3: Training and education regarding naloxone and other drugs that treat overdoses for first responders, overdose patients, patients taking opioids, families, schools, community support groups, and other members of the general public.</t>
  </si>
  <si>
    <t>Exhibit B H.4: Enable school nurses and other school staff to respond to opioid overdoses, and provide them with naloxone, training, and support.</t>
  </si>
  <si>
    <t>Exhibit B H.5: Expand, improve, or develop data tracking software and applications for overdoses/naloxone revivals.</t>
  </si>
  <si>
    <t>Exhibit B H.6: Public education relating to emergency responses to overdoses.</t>
  </si>
  <si>
    <t>Exhibit B H.7: Public education relating to immunity and Good Samaritan laws.</t>
  </si>
  <si>
    <t>Exhibit B H.8: Educate first responders regarding the existence and operation of immunity and Good Samaritan laws.</t>
  </si>
  <si>
    <t>Exhibit B H.9: Syringe service programs and other evidence-informed programs to reduce harms</t>
  </si>
  <si>
    <t>Exhibit B H.10: Expand access to testing and treatment for infectious diseases such as HIV and Hepatitis C resulting from intravenous opioid use.</t>
  </si>
  <si>
    <t>Exhibit B H.11: Support mobile units that offer or provide referrals to harm reduction services, treatment, recovery supports, health care, or other appropriate services to persons that use opioids or personswith OUD and any co-occurring SUD/MH conditions.</t>
  </si>
  <si>
    <t>Exhibit B H.12: Provide training in harm reduction strategies to health care providers, students, peer recovery coaches, recovery outreach specialists, or other professionals that provide care to persons who use opioids or persons with OUD and any co-occurring SUD/MH conditions.</t>
  </si>
  <si>
    <t>Exhibit B H.13: Support screening for fentanyl in routine clinical toxicology testing.</t>
  </si>
  <si>
    <t>Exhibit B I.1: Educate law enforcement or other first responders regarding appropriate practices and precautions when dealing with fentanyl or other drugs.</t>
  </si>
  <si>
    <t>Exhibit B I.2: Provision of wellness and support services for first responders and others who experience secondary trauma associated with opioid-related emergency events.</t>
  </si>
  <si>
    <t xml:space="preserve">Exhibit B J.1: Statewide, regional, local, or community regional planning to address the opioid epidemic </t>
  </si>
  <si>
    <t>Exhibit B J.2: A dashboard to share reports, recommendations, or plans to spend Opioid Settlement Funds; to show how Opioid Settlement Funds have been spent; to report program or strategy outcomes; or to track, share, or visualize key opioid-related or health-related indicators and supports as identified through collaborative statewide, regional, local, or community processes.</t>
  </si>
  <si>
    <t>Exhibit B J.3: Invest in infrastructure or staffing to support collaborative, cross-system coordination</t>
  </si>
  <si>
    <t>Exhibit B J.4: Provide resources to staff government oversight and management of opioid abatement programs.</t>
  </si>
  <si>
    <t>Exhibit B K.1: Provide funding for staff training or networking programs and services to improve the capability of government, community, and not-for-profit entities to abate the opioid crisis.</t>
  </si>
  <si>
    <t>Exhibit B K.2: Support infrastructure and staffing for collaborative cross-system coordination to prevent opioid misuse, prevent overdoses, and treat those with OUD and any co-occurring SUD/MH conditions, or implement other strategies to abate the opioid epidemic described in this opioid abatement strategy list (e.g., health care, primary care, pharmacies, PDMPs, etc.).</t>
  </si>
  <si>
    <t>Exhibit B L.1: Monitoring, surveillance, data collection, and evaluation of programs and strategies described in this opioid abatement strategy list.</t>
  </si>
  <si>
    <t>Exhibit B L.2: Research non-opioid treatment of chronic pain.</t>
  </si>
  <si>
    <t>Exhibit B L.3: Research on improved service delivery for modalities such as SBIRT that demonstrate promising but mixed results in populations vulnerable to opioid use disorders.</t>
  </si>
  <si>
    <t>Exhibit B L.4: Research on novel harm reduction and prevention efforts such as the provision of fentanyl test strips.</t>
  </si>
  <si>
    <t>Exhibit B L.5: Research on innovative supply-side enforcement efforts such as improved detection of mail-based delivery of synthetic opioids.</t>
  </si>
  <si>
    <t>Exhibit B L.6: Expanded research on swift/certain/fair models to reduce and deter opioid misuse within criminal justice populations that build upon promising approaches used to address other substances (e.g. Hawaii HOPE and Dakota 24/7).</t>
  </si>
  <si>
    <t>Exhibit B L.7: Epidemiological surveillance of OUD-related behaviors in critical populations including individuals entering the criminal justice system, including but not limited to approaches modeled on the Arrestee Drug Abuse Monitoring (ADAM) system.</t>
  </si>
  <si>
    <t>Exhibit B L.8: Qualitative and quantitative research regarding public health risks and harm reduction opportunities within illicit drug markets, including surveys of market participants who sell or distribute illicit opioids.</t>
  </si>
  <si>
    <t>Exhibit B L.9: Geospatial analysis of access barriers to MAT and their association with treatment engagement and treatment outcomes.</t>
  </si>
  <si>
    <t>Process</t>
  </si>
  <si>
    <t>Count</t>
  </si>
  <si>
    <t>Quality</t>
  </si>
  <si>
    <t>Percent</t>
  </si>
  <si>
    <t>Outcome - Program Level</t>
  </si>
  <si>
    <t>Outcome - Population Level</t>
  </si>
  <si>
    <t>FY 2024-2025</t>
  </si>
  <si>
    <t>Alamance County</t>
  </si>
  <si>
    <t>Alexander County</t>
  </si>
  <si>
    <t>Alleghany County</t>
  </si>
  <si>
    <t>Anson County</t>
  </si>
  <si>
    <t>Ashe County</t>
  </si>
  <si>
    <t>Avery County</t>
  </si>
  <si>
    <t>Beaufort County</t>
  </si>
  <si>
    <t>Bertie County</t>
  </si>
  <si>
    <t>Bladen County</t>
  </si>
  <si>
    <t>Brunswick County</t>
  </si>
  <si>
    <t>Buncombe County</t>
  </si>
  <si>
    <t>Burke County</t>
  </si>
  <si>
    <t>Cabarrus County</t>
  </si>
  <si>
    <t>Caldwell County</t>
  </si>
  <si>
    <t>Camden County</t>
  </si>
  <si>
    <t>Carteret County</t>
  </si>
  <si>
    <t>Caswell County</t>
  </si>
  <si>
    <t>Catawba County</t>
  </si>
  <si>
    <t>Chatham County</t>
  </si>
  <si>
    <t>Cherokee County</t>
  </si>
  <si>
    <t>Chowan County</t>
  </si>
  <si>
    <t>Clay County</t>
  </si>
  <si>
    <t>Cleveland County</t>
  </si>
  <si>
    <t>Columbus County</t>
  </si>
  <si>
    <t>Craven County</t>
  </si>
  <si>
    <t>Cumberland County</t>
  </si>
  <si>
    <t>Currituck County</t>
  </si>
  <si>
    <t>Dare County</t>
  </si>
  <si>
    <t>Davidson County</t>
  </si>
  <si>
    <t>Davie County</t>
  </si>
  <si>
    <t>Duplin County</t>
  </si>
  <si>
    <t>Durham County</t>
  </si>
  <si>
    <t>Edgecombe County</t>
  </si>
  <si>
    <t>Forsyth County</t>
  </si>
  <si>
    <t>Franklin County</t>
  </si>
  <si>
    <t>Gaston County</t>
  </si>
  <si>
    <t>Gates County</t>
  </si>
  <si>
    <t>Graham County</t>
  </si>
  <si>
    <t>Granville County</t>
  </si>
  <si>
    <t>Greene County</t>
  </si>
  <si>
    <t>Guilford County</t>
  </si>
  <si>
    <t>Halifax County</t>
  </si>
  <si>
    <t>Harnett County</t>
  </si>
  <si>
    <t>Haywood County</t>
  </si>
  <si>
    <t>Henderson County</t>
  </si>
  <si>
    <t>Hertford County</t>
  </si>
  <si>
    <t>Hoke County</t>
  </si>
  <si>
    <t>Hyde County</t>
  </si>
  <si>
    <t>Iredell County</t>
  </si>
  <si>
    <t>Jackson County</t>
  </si>
  <si>
    <t>Johnston County</t>
  </si>
  <si>
    <t>Jones County</t>
  </si>
  <si>
    <t>Lee County</t>
  </si>
  <si>
    <t>Lenoir County</t>
  </si>
  <si>
    <t>Lincoln County</t>
  </si>
  <si>
    <t>Macon County</t>
  </si>
  <si>
    <t>Madison County</t>
  </si>
  <si>
    <t>Martin County</t>
  </si>
  <si>
    <t>McDowell County</t>
  </si>
  <si>
    <t>Mecklenburg County</t>
  </si>
  <si>
    <t>Mitchell County</t>
  </si>
  <si>
    <t>Montgomery County</t>
  </si>
  <si>
    <t>Moore County</t>
  </si>
  <si>
    <t>Nash County</t>
  </si>
  <si>
    <t>New Hanover County</t>
  </si>
  <si>
    <t>Northampton County</t>
  </si>
  <si>
    <t>Onslow County</t>
  </si>
  <si>
    <t>Orange County</t>
  </si>
  <si>
    <t>Pamlico County</t>
  </si>
  <si>
    <t>Pasquotank County</t>
  </si>
  <si>
    <t>Pender County</t>
  </si>
  <si>
    <t>Perquimans County</t>
  </si>
  <si>
    <t>Person County</t>
  </si>
  <si>
    <t>Pitt County</t>
  </si>
  <si>
    <t>Polk County</t>
  </si>
  <si>
    <t>Randolph County</t>
  </si>
  <si>
    <t>Richmond County</t>
  </si>
  <si>
    <t>Robeson County</t>
  </si>
  <si>
    <t>Rockingham County</t>
  </si>
  <si>
    <t>Rowan County</t>
  </si>
  <si>
    <t>Rutherford County</t>
  </si>
  <si>
    <t>Sampson County</t>
  </si>
  <si>
    <t>Scotland County</t>
  </si>
  <si>
    <t>Stanly County</t>
  </si>
  <si>
    <t>Stokes County</t>
  </si>
  <si>
    <t>Surry County</t>
  </si>
  <si>
    <t>Swain County</t>
  </si>
  <si>
    <t>Transylvania County</t>
  </si>
  <si>
    <t>Tyrrell County</t>
  </si>
  <si>
    <t>Union County</t>
  </si>
  <si>
    <t>Vance County</t>
  </si>
  <si>
    <t>Wake County</t>
  </si>
  <si>
    <t>Warren County</t>
  </si>
  <si>
    <t>Washington County</t>
  </si>
  <si>
    <t>Watauga County</t>
  </si>
  <si>
    <t>Wayne County</t>
  </si>
  <si>
    <t>Wilkes County</t>
  </si>
  <si>
    <t>Wilson County</t>
  </si>
  <si>
    <t>Yadkin County</t>
  </si>
  <si>
    <t>Yancey County</t>
  </si>
  <si>
    <t>City of Asheville</t>
  </si>
  <si>
    <t>City of Canton</t>
  </si>
  <si>
    <t>City of Charlotte</t>
  </si>
  <si>
    <t>City of Concord</t>
  </si>
  <si>
    <t>City of Durham</t>
  </si>
  <si>
    <t>City of Fayetteville</t>
  </si>
  <si>
    <t>City of Greensboro</t>
  </si>
  <si>
    <t>City of Greenville</t>
  </si>
  <si>
    <t>City of Henderson</t>
  </si>
  <si>
    <t>City of Hickory</t>
  </si>
  <si>
    <t>City of High Point</t>
  </si>
  <si>
    <t>City of Jacksonville</t>
  </si>
  <si>
    <t>City of Wilmington</t>
  </si>
  <si>
    <t>City of Winston-Salem</t>
  </si>
  <si>
    <t>place_name</t>
  </si>
  <si>
    <t>fy</t>
  </si>
  <si>
    <t>strategy</t>
  </si>
  <si>
    <t>start_date</t>
  </si>
  <si>
    <t>end_date</t>
  </si>
  <si>
    <t>type</t>
  </si>
  <si>
    <t>metric_short</t>
  </si>
  <si>
    <t>metric_long</t>
  </si>
  <si>
    <t>demo</t>
  </si>
  <si>
    <t>num_count</t>
  </si>
  <si>
    <t>denom</t>
  </si>
  <si>
    <t>percent</t>
  </si>
  <si>
    <t>effort_support</t>
  </si>
  <si>
    <t>notes</t>
  </si>
  <si>
    <t>Strategic Planning</t>
  </si>
  <si>
    <t>strat_staff_hired</t>
  </si>
  <si>
    <t>Total</t>
  </si>
  <si>
    <t>strat_meetings</t>
  </si>
  <si>
    <t>strat_plans_produced</t>
  </si>
  <si>
    <t>strat_stakeholders</t>
  </si>
  <si>
    <t>strat_facilitator</t>
  </si>
  <si>
    <t>strat_related_efforts</t>
  </si>
  <si>
    <t>strat_vision_agreed</t>
  </si>
  <si>
    <t>strat_indic_ident</t>
  </si>
  <si>
    <t>strat_root_causes</t>
  </si>
  <si>
    <t>strat_strats_ident</t>
  </si>
  <si>
    <t>strat_gaps_exist</t>
  </si>
  <si>
    <t>strat_prioritized</t>
  </si>
  <si>
    <t>strat_goals_measures</t>
  </si>
  <si>
    <t>strat_alignment</t>
  </si>
  <si>
    <t>strat_orgs_ident</t>
  </si>
  <si>
    <t>strat_budget_timeline</t>
  </si>
  <si>
    <t>strat_recs_offered</t>
  </si>
  <si>
    <t>strat_total_activities</t>
  </si>
  <si>
    <t>strat_custom1_proc</t>
  </si>
  <si>
    <t>strat_custom2_proc</t>
  </si>
  <si>
    <t>strat_custom3_proc</t>
  </si>
  <si>
    <t>strat_recs_approved</t>
  </si>
  <si>
    <t>strat_categories</t>
  </si>
  <si>
    <t>strat_feel_heard</t>
  </si>
  <si>
    <t>strat_custom1_qual</t>
  </si>
  <si>
    <t>strat_custom2_qual</t>
  </si>
  <si>
    <t>strat_custom3_qual</t>
  </si>
  <si>
    <t>strat_recs_imp</t>
  </si>
  <si>
    <t>strat_custom1_out</t>
  </si>
  <si>
    <t>strat_custom2_out</t>
  </si>
  <si>
    <t>strat_custom3_out</t>
  </si>
  <si>
    <t>strat_pop_overdose_rate</t>
  </si>
  <si>
    <t>strat_pop_overdose_ed_rate</t>
  </si>
  <si>
    <t>Evidence-Based Treatment</t>
  </si>
  <si>
    <t>ebt_naloxone</t>
  </si>
  <si>
    <t>ebt_otp_met_bup_nal</t>
  </si>
  <si>
    <t>ebt_otp_met</t>
  </si>
  <si>
    <t>ebt_otp_prov_met</t>
  </si>
  <si>
    <t>ebt_ref_otp</t>
  </si>
  <si>
    <t>ebt_unique_otp</t>
  </si>
  <si>
    <t>ebt_obot_moud</t>
  </si>
  <si>
    <t>ebt_obot_bup</t>
  </si>
  <si>
    <t>ebt_obot_bup_rx</t>
  </si>
  <si>
    <t>ebt_obot_nal</t>
  </si>
  <si>
    <t>ebt_ref_obot</t>
  </si>
  <si>
    <t>ebt_unique_obot</t>
  </si>
  <si>
    <t>ebt_fqhc_moud</t>
  </si>
  <si>
    <t>ebt_fqhc_bup</t>
  </si>
  <si>
    <t>ebt_fqhc_bup_rx</t>
  </si>
  <si>
    <t>ebt_fqhc_nal</t>
  </si>
  <si>
    <t>ebt_ref_fqhc</t>
  </si>
  <si>
    <t>ebt_unique_fqhc</t>
  </si>
  <si>
    <t>ebt_hosp_moud</t>
  </si>
  <si>
    <t>ebt_hosp_bup</t>
  </si>
  <si>
    <t>ebt_hosp_bup_rx</t>
  </si>
  <si>
    <t>ebt_hosp_nal</t>
  </si>
  <si>
    <t>ebt_ref_mat</t>
  </si>
  <si>
    <t>ebt_unique_hosp</t>
  </si>
  <si>
    <t>ebt_ed_moud</t>
  </si>
  <si>
    <t>ebt_ed_bup</t>
  </si>
  <si>
    <t>ebt_ed_short_bup</t>
  </si>
  <si>
    <t>ebt_ed_long_bup</t>
  </si>
  <si>
    <t>ebt_ed_nal</t>
  </si>
  <si>
    <t>ebt_ed_ref_prov</t>
  </si>
  <si>
    <t>ebt_unique_mat</t>
  </si>
  <si>
    <t>ebt_lhd_moud</t>
  </si>
  <si>
    <t>ebt_lhd_bup</t>
  </si>
  <si>
    <t>ebt_lhd_bup_rx</t>
  </si>
  <si>
    <t>ebt_lhd_nal</t>
  </si>
  <si>
    <t>ebt_lhd_mat</t>
  </si>
  <si>
    <t>ebt_unique_lhd</t>
  </si>
  <si>
    <t>ebt_ems_moud</t>
  </si>
  <si>
    <t>ebt_ems_bup</t>
  </si>
  <si>
    <t>ebt_ems_bup_rx</t>
  </si>
  <si>
    <t>ebt_ems_nal</t>
  </si>
  <si>
    <t>ebt_ems_ref_mat</t>
  </si>
  <si>
    <t>ebt_ems_bupe_od</t>
  </si>
  <si>
    <t>ebt_unique_ems_mat</t>
  </si>
  <si>
    <t>ebt_unique_ems_declined</t>
  </si>
  <si>
    <t>ebt_ssp_moud</t>
  </si>
  <si>
    <t>ebt_ssp_bup</t>
  </si>
  <si>
    <t>ebt_ssp_bup_rx</t>
  </si>
  <si>
    <t>ebt_ssp_nal</t>
  </si>
  <si>
    <t>ebt_ssp_ref_mat</t>
  </si>
  <si>
    <t>ebt_unique_ssp</t>
  </si>
  <si>
    <t>ebt_justice_mat</t>
  </si>
  <si>
    <t>ebt_custom1_proc</t>
  </si>
  <si>
    <t>ebt_custom2_proc</t>
  </si>
  <si>
    <t>ebt_custom3_proc</t>
  </si>
  <si>
    <t>ebt_unique</t>
  </si>
  <si>
    <t>AIAN</t>
  </si>
  <si>
    <t>ANH</t>
  </si>
  <si>
    <t>BNH</t>
  </si>
  <si>
    <t>NHPI</t>
  </si>
  <si>
    <t>WNH</t>
  </si>
  <si>
    <t>H</t>
  </si>
  <si>
    <t>MR</t>
  </si>
  <si>
    <t>UN</t>
  </si>
  <si>
    <t>ebt_otp_appt</t>
  </si>
  <si>
    <t>ebt_appt_obot</t>
  </si>
  <si>
    <t>ebt_appt_fqhc</t>
  </si>
  <si>
    <t>ebt_appt_lhd</t>
  </si>
  <si>
    <t>ebt_ems_appt</t>
  </si>
  <si>
    <t>ebt_ssp_appt</t>
  </si>
  <si>
    <t>ebt_justice_appt</t>
  </si>
  <si>
    <t>ebt_satisfied</t>
  </si>
  <si>
    <t>ebt_custom1_qual</t>
  </si>
  <si>
    <t>ebt_custom2_qual</t>
  </si>
  <si>
    <t>ebt_custom3_qual</t>
  </si>
  <si>
    <t>ebt_adhere_trt</t>
  </si>
  <si>
    <t>ebt_social_emotional</t>
  </si>
  <si>
    <t>ebt_naloxone_rev</t>
  </si>
  <si>
    <t>ebt_custom1_out</t>
  </si>
  <si>
    <t>ebt_custom2_out</t>
  </si>
  <si>
    <t>ebt_custom3_out</t>
  </si>
  <si>
    <t>ebt_pop_bup_rx</t>
  </si>
  <si>
    <t>ebt_pop_medicaid</t>
  </si>
  <si>
    <t>ebt_pop_overdose_rate</t>
  </si>
  <si>
    <t>ebt_pop_overdose_ed_rate</t>
  </si>
  <si>
    <t>Recovery</t>
  </si>
  <si>
    <t>rec_unique</t>
  </si>
  <si>
    <t>rec_total_contacts</t>
  </si>
  <si>
    <t>rec_ref_addiction</t>
  </si>
  <si>
    <t>rec_ref_recovery</t>
  </si>
  <si>
    <t>rec_ref_harm</t>
  </si>
  <si>
    <t>rec_ref_primary</t>
  </si>
  <si>
    <t>rec_ref_other</t>
  </si>
  <si>
    <t>rec_peer_support</t>
  </si>
  <si>
    <t>rec_naloxone</t>
  </si>
  <si>
    <t>rec_custom1_proc</t>
  </si>
  <si>
    <t>rec_custom2_proc</t>
  </si>
  <si>
    <t>rec_custom3_proc</t>
  </si>
  <si>
    <t>Demo Notes</t>
  </si>
  <si>
    <t>rec_satisfied</t>
  </si>
  <si>
    <t>rec_linkage</t>
  </si>
  <si>
    <t>rec_lived_exp</t>
  </si>
  <si>
    <t>rec_nalox_kit</t>
  </si>
  <si>
    <t>rec_custom1_qual</t>
  </si>
  <si>
    <t>rec_custom2_qual</t>
  </si>
  <si>
    <t>rec_custom3_qual</t>
  </si>
  <si>
    <t>rec_adhere_trt</t>
  </si>
  <si>
    <t>rec_ob_employ</t>
  </si>
  <si>
    <t>rec_ob_housing</t>
  </si>
  <si>
    <t>% of participants with OUD who retain housing at __ months, through engagement with recovery support services at __ months</t>
  </si>
  <si>
    <t>rec_eng_harm</t>
  </si>
  <si>
    <t>rec_use_primary</t>
  </si>
  <si>
    <t>rec_use_other</t>
  </si>
  <si>
    <t>rec_social_emotional</t>
  </si>
  <si>
    <t>rec_naloxone_rev</t>
  </si>
  <si>
    <t>rec_custom1_out</t>
  </si>
  <si>
    <t>rec_custom2_out</t>
  </si>
  <si>
    <t>rec_custom3_out</t>
  </si>
  <si>
    <t>rec_pop_bup_rx</t>
  </si>
  <si>
    <t>rec_pop_medicaid</t>
  </si>
  <si>
    <t>rec_pop_overdose_rate</t>
  </si>
  <si>
    <t>rec_pop_overdose_ed_rate</t>
  </si>
  <si>
    <t>Housing</t>
  </si>
  <si>
    <t>housing_unique</t>
  </si>
  <si>
    <t>housing_assist_rent</t>
  </si>
  <si>
    <t>housing_assist_appfee</t>
  </si>
  <si>
    <t>housing_assist_dep</t>
  </si>
  <si>
    <t>housing_assist_utilities</t>
  </si>
  <si>
    <t>housing_prog_access</t>
  </si>
  <si>
    <t>housing_prog_harm_redux</t>
  </si>
  <si>
    <t>housing_sud_evict</t>
  </si>
  <si>
    <t>housing_hud_contact</t>
  </si>
  <si>
    <t>housing_nalox_kits</t>
  </si>
  <si>
    <t>housing_custom1_proc</t>
  </si>
  <si>
    <t>housing_custom2_proc</t>
  </si>
  <si>
    <t>housing_custom3_proc</t>
  </si>
  <si>
    <t>housing_percent_assist_rent</t>
  </si>
  <si>
    <t>housing_percent_assist_appfee</t>
  </si>
  <si>
    <t>housing_percent_assist_dep</t>
  </si>
  <si>
    <t>housing_percent_assist_utilities</t>
  </si>
  <si>
    <t>housing_trt_goals</t>
  </si>
  <si>
    <t>housing_crisis</t>
  </si>
  <si>
    <t>housing_avg_days_primary</t>
  </si>
  <si>
    <t>housing_satisfied</t>
  </si>
  <si>
    <t>housing_custom1_qual</t>
  </si>
  <si>
    <t>housing_custom2_qual</t>
  </si>
  <si>
    <t>housing_custom3_qual</t>
  </si>
  <si>
    <t>housing_housing_first</t>
  </si>
  <si>
    <t>housing_ret_housing</t>
  </si>
  <si>
    <t>housing_ret_housing_yr</t>
  </si>
  <si>
    <t>housing_social_emotional</t>
  </si>
  <si>
    <t>housing_naloxone_rev</t>
  </si>
  <si>
    <t>housing_custom1_out</t>
  </si>
  <si>
    <t>housing_custom2_out</t>
  </si>
  <si>
    <t>housing_custom3_out</t>
  </si>
  <si>
    <t>housing_pop_overdose_rate</t>
  </si>
  <si>
    <t>housing_pop_overdose_ed_rate</t>
  </si>
  <si>
    <t>Employment</t>
  </si>
  <si>
    <t>emp_unique</t>
  </si>
  <si>
    <t>emp_training_offered</t>
  </si>
  <si>
    <t>emp_skillbuilding_offered</t>
  </si>
  <si>
    <t>emp_job_place</t>
  </si>
  <si>
    <t>emp_int_coach</t>
  </si>
  <si>
    <t>emp_res_review</t>
  </si>
  <si>
    <t>emp_attire</t>
  </si>
  <si>
    <t>emp_college</t>
  </si>
  <si>
    <t>emp_transpo</t>
  </si>
  <si>
    <t>emp_vouchers</t>
  </si>
  <si>
    <t>emp_naloxone</t>
  </si>
  <si>
    <t>emp_custom1_proc</t>
  </si>
  <si>
    <t>emp_custom2_proc</t>
  </si>
  <si>
    <t>emp_custom3_proc</t>
  </si>
  <si>
    <t>emp_satisfied</t>
  </si>
  <si>
    <t>emp_improvement</t>
  </si>
  <si>
    <t>emp_percent_job_place</t>
  </si>
  <si>
    <t>emp_percent_int_coach</t>
  </si>
  <si>
    <t>emp_percent_res_review</t>
  </si>
  <si>
    <t>emp_percent_attire</t>
  </si>
  <si>
    <t>emp_percent_college</t>
  </si>
  <si>
    <t>emp_percent_transpo</t>
  </si>
  <si>
    <t>emp_percent_vouchers</t>
  </si>
  <si>
    <t>emp_custom1_qual</t>
  </si>
  <si>
    <t>emp_custom2_qual</t>
  </si>
  <si>
    <t>emp_custom3_qual</t>
  </si>
  <si>
    <t>emp_job_months</t>
  </si>
  <si>
    <t>emp_social_emotional</t>
  </si>
  <si>
    <t>emp_naloxone_rev</t>
  </si>
  <si>
    <t>emp_custom1_out</t>
  </si>
  <si>
    <t>emp_custom2_out</t>
  </si>
  <si>
    <t>emp_custom3_out</t>
  </si>
  <si>
    <t>emp_pop_overdose_rate</t>
  </si>
  <si>
    <t>emp_pop_overdose_ed_rate</t>
  </si>
  <si>
    <t>Early Intervention</t>
  </si>
  <si>
    <t>earlyint_firstaid_training</t>
  </si>
  <si>
    <t>earlyint_firstaid_partic</t>
  </si>
  <si>
    <t>earlyint_firstaid_trainers</t>
  </si>
  <si>
    <t>earlyint_peerbased_training</t>
  </si>
  <si>
    <t>earlyint_peerbased_partic</t>
  </si>
  <si>
    <t>earlyint_peerbased_trainers</t>
  </si>
  <si>
    <t>earlyint_other_training</t>
  </si>
  <si>
    <t>earlyint_other_partic</t>
  </si>
  <si>
    <t>earlyint_other_trainers</t>
  </si>
  <si>
    <t>earlyint_custom1_proc</t>
  </si>
  <si>
    <t>earlyint_custom2_proc</t>
  </si>
  <si>
    <t>earlyint_custom3_proc</t>
  </si>
  <si>
    <t>earlyint_unique</t>
  </si>
  <si>
    <t>earlyint_satisfied</t>
  </si>
  <si>
    <t>earlyint_more_confident</t>
  </si>
  <si>
    <t>earlyint_improved_skills</t>
  </si>
  <si>
    <t>earlyint_improved_knowledge</t>
  </si>
  <si>
    <t>earlyint_custom1_qual</t>
  </si>
  <si>
    <t>earlyint_custom2_qual</t>
  </si>
  <si>
    <t>earlyint_custom3_qual</t>
  </si>
  <si>
    <t>earlyint_using_skills</t>
  </si>
  <si>
    <t>earlyint_social_emotional</t>
  </si>
  <si>
    <t>earlyint_shortterm_susp</t>
  </si>
  <si>
    <t>earlyint_naloxone_rev</t>
  </si>
  <si>
    <t>earlyint_custom1_out</t>
  </si>
  <si>
    <t>earlyint_custom2_out</t>
  </si>
  <si>
    <t>earlyint_custom3_out</t>
  </si>
  <si>
    <t>earlyint_pop_overdose_rate</t>
  </si>
  <si>
    <t>earlyint_pop_overdose_ed_rate</t>
  </si>
  <si>
    <t>Naloxone</t>
  </si>
  <si>
    <t>nalox_unique</t>
  </si>
  <si>
    <t>nalox_intramuscular</t>
  </si>
  <si>
    <t>nalox_intranasal</t>
  </si>
  <si>
    <t>nalox_trainings_harm</t>
  </si>
  <si>
    <t>nalox_people_trained_harm</t>
  </si>
  <si>
    <t>nalox_trainings_nal</t>
  </si>
  <si>
    <t>nalox_people_trained_nal</t>
  </si>
  <si>
    <t>nalox_custom1_proc</t>
  </si>
  <si>
    <t>nalox_custom2_proc</t>
  </si>
  <si>
    <t>nalox_custom3_proc</t>
  </si>
  <si>
    <t>nalox_satisfied</t>
  </si>
  <si>
    <t>nalox_dist_ind</t>
  </si>
  <si>
    <t>nalox_dist_ems</t>
  </si>
  <si>
    <t>nalox_dist_hosp_ed</t>
  </si>
  <si>
    <t>nalox_dist_comm_org</t>
  </si>
  <si>
    <t>nalox_dist_fire</t>
  </si>
  <si>
    <t>nalox_dist_police</t>
  </si>
  <si>
    <t>nalox_respond_admin</t>
  </si>
  <si>
    <t>nalox_months_ration</t>
  </si>
  <si>
    <t>nalox_custom1_qual</t>
  </si>
  <si>
    <t>nalox_custom2_qual</t>
  </si>
  <si>
    <t>nalox_custom3_qual</t>
  </si>
  <si>
    <t>nalox_naloxone_rev</t>
  </si>
  <si>
    <t>nalox_ems_od</t>
  </si>
  <si>
    <t>nalox_ed_od</t>
  </si>
  <si>
    <t>nalox_social_emotional</t>
  </si>
  <si>
    <t>nalox_custom1_out</t>
  </si>
  <si>
    <t>nalox_custom2_out</t>
  </si>
  <si>
    <t>nalox_custom3_out</t>
  </si>
  <si>
    <t>nalox_pop_overdose_rate</t>
  </si>
  <si>
    <t>nalox_pop_overdose_ed_rate</t>
  </si>
  <si>
    <t>Post Overdose Response</t>
  </si>
  <si>
    <t>port_unique</t>
  </si>
  <si>
    <t>port_partners</t>
  </si>
  <si>
    <t>port_ref_overdose_rev</t>
  </si>
  <si>
    <t>port_overdose_member</t>
  </si>
  <si>
    <t>port_contact</t>
  </si>
  <si>
    <t>port_ref_addiction</t>
  </si>
  <si>
    <t>port_ref_recovery</t>
  </si>
  <si>
    <t>port_ref_harm</t>
  </si>
  <si>
    <t>port_ref_primary</t>
  </si>
  <si>
    <t>port_ref_other</t>
  </si>
  <si>
    <t>port_naloxone</t>
  </si>
  <si>
    <t>port_satisfied</t>
  </si>
  <si>
    <t>port_ems_overdose</t>
  </si>
  <si>
    <t>port_custom1_proc</t>
  </si>
  <si>
    <t>port_custom2_proc</t>
  </si>
  <si>
    <t>port_custom3_proc</t>
  </si>
  <si>
    <t>port_custom1_qual</t>
  </si>
  <si>
    <t>port_custom2_qual</t>
  </si>
  <si>
    <t>port_custom3_qual</t>
  </si>
  <si>
    <t>port_adhere_trt</t>
  </si>
  <si>
    <t>port_ob_employ</t>
  </si>
  <si>
    <t>port_ret_housing</t>
  </si>
  <si>
    <t>port_eng_harm</t>
  </si>
  <si>
    <t>port_use_primary</t>
  </si>
  <si>
    <t>port_use_other</t>
  </si>
  <si>
    <t>port_social_emotional</t>
  </si>
  <si>
    <t>port_naloxone_rev</t>
  </si>
  <si>
    <t>port_custom1_out</t>
  </si>
  <si>
    <t>port_custom2_out</t>
  </si>
  <si>
    <t>port_custom3_out</t>
  </si>
  <si>
    <t>port_pop_bup_rx</t>
  </si>
  <si>
    <t>port_pop_medicaid</t>
  </si>
  <si>
    <t>port_pop_overdose_rate</t>
  </si>
  <si>
    <t>port_pop_overdose_ed_rate</t>
  </si>
  <si>
    <t>Syringe Services Program</t>
  </si>
  <si>
    <t>ssp_unique</t>
  </si>
  <si>
    <t>ssp_contact</t>
  </si>
  <si>
    <t>ssp_syringe</t>
  </si>
  <si>
    <t>ssp_supplytype</t>
  </si>
  <si>
    <t>ssp_trainings</t>
  </si>
  <si>
    <t>ssp_train_part</t>
  </si>
  <si>
    <t>ssp_ref_trt</t>
  </si>
  <si>
    <t>ssp_ref_mental</t>
  </si>
  <si>
    <t>ssp_ref_primary</t>
  </si>
  <si>
    <t>ssp_ref_employ</t>
  </si>
  <si>
    <t>ssp_ref_housing</t>
  </si>
  <si>
    <t>ssp_naloxone</t>
  </si>
  <si>
    <t>ssp_custom1_proc</t>
  </si>
  <si>
    <t>ssp_custom2_proc</t>
  </si>
  <si>
    <t>ssp_custom3_proc</t>
  </si>
  <si>
    <t>ssp_sterile</t>
  </si>
  <si>
    <t>ssp_knowledge</t>
  </si>
  <si>
    <t>ssp_custom1_qual</t>
  </si>
  <si>
    <t>ssp_custom2_qual</t>
  </si>
  <si>
    <t>ssp_custom3_qual</t>
  </si>
  <si>
    <t>ssp_engage_ssp</t>
  </si>
  <si>
    <t>ssp_adhere_trt</t>
  </si>
  <si>
    <t>ssp_use_mental</t>
  </si>
  <si>
    <t>ssp_use_primary</t>
  </si>
  <si>
    <t>ssp_ob_employ</t>
  </si>
  <si>
    <t>ssp_ret_housing</t>
  </si>
  <si>
    <t>ssp_support</t>
  </si>
  <si>
    <t>ssp_naloxone_rev</t>
  </si>
  <si>
    <t>ssp_custom1_out</t>
  </si>
  <si>
    <t>ssp_custom2_out</t>
  </si>
  <si>
    <t>ssp_custom3_out</t>
  </si>
  <si>
    <t>ssp_pop_bup_rx</t>
  </si>
  <si>
    <t>ssp_pop_medicaid</t>
  </si>
  <si>
    <t>ssp_pop_overdose_rate</t>
  </si>
  <si>
    <t>ssp_pop_overdose_ed_rate</t>
  </si>
  <si>
    <t>Criminal Justice Diversion</t>
  </si>
  <si>
    <t>cj_911_substance</t>
  </si>
  <si>
    <t>cj_transport_law</t>
  </si>
  <si>
    <t>cj_stabilized_community</t>
  </si>
  <si>
    <t>cj_diversion_pre_arrest</t>
  </si>
  <si>
    <t>cj_ref_pre_arrest</t>
  </si>
  <si>
    <t>cj_intake_pre_arrest</t>
  </si>
  <si>
    <t>cj_unique_pre_arrest</t>
  </si>
  <si>
    <t>cj_pre_arrest_staff</t>
  </si>
  <si>
    <t>cj_partic_caseload</t>
  </si>
  <si>
    <t>cj_contacts_pre_arrest</t>
  </si>
  <si>
    <t>cj_screened_oud</t>
  </si>
  <si>
    <t>cj_ref_post_arrest</t>
  </si>
  <si>
    <t>cj_intake_post_arrest</t>
  </si>
  <si>
    <t>cj_unique_post_arrest</t>
  </si>
  <si>
    <t>cj_post_arrest_staff</t>
  </si>
  <si>
    <t>cj_contacts_post_arrest</t>
  </si>
  <si>
    <t>cj_intake_shelter</t>
  </si>
  <si>
    <t>cj_ref_pre_trial</t>
  </si>
  <si>
    <t>cj_intake_pre_trial</t>
  </si>
  <si>
    <t>cj_unique_pre_trial</t>
  </si>
  <si>
    <t>cj_contacts_pre_trial</t>
  </si>
  <si>
    <t>cj_initial_hearings_oud</t>
  </si>
  <si>
    <t>cj_ref_addiction</t>
  </si>
  <si>
    <t>cj_ref_recovery</t>
  </si>
  <si>
    <t>cj_ref_harm</t>
  </si>
  <si>
    <t>cj_ref_primary</t>
  </si>
  <si>
    <t>cj_ref_other</t>
  </si>
  <si>
    <t>cj_prov_addiction</t>
  </si>
  <si>
    <t>cj_prov_recovery</t>
  </si>
  <si>
    <t>cj_prov_harm</t>
  </si>
  <si>
    <t>cj_prov_primary</t>
  </si>
  <si>
    <t>cj_prov_other</t>
  </si>
  <si>
    <t>cj_naloxone</t>
  </si>
  <si>
    <t>cj_custom1_proc</t>
  </si>
  <si>
    <t>cj_custom2_proc</t>
  </si>
  <si>
    <t>cj_custom3_proc</t>
  </si>
  <si>
    <t>cj_unique</t>
  </si>
  <si>
    <t>cj_satisfied</t>
  </si>
  <si>
    <t>cj_perc_911_substance</t>
  </si>
  <si>
    <t>cj_perc_screened_oud</t>
  </si>
  <si>
    <t>cj_law_ref_diversion</t>
  </si>
  <si>
    <t>cj_connected</t>
  </si>
  <si>
    <t>cj_provided</t>
  </si>
  <si>
    <t>cj_custom1_qual</t>
  </si>
  <si>
    <t>cj_custom2_qual</t>
  </si>
  <si>
    <t>cj_custom3_qual</t>
  </si>
  <si>
    <t>cj_enrollment</t>
  </si>
  <si>
    <t>cj_adhere_trt</t>
  </si>
  <si>
    <t>cj_ob_employ</t>
  </si>
  <si>
    <t>cj_ob_housing</t>
  </si>
  <si>
    <t>cj_eng_harm</t>
  </si>
  <si>
    <t>cj_use_primary</t>
  </si>
  <si>
    <t>cj_use_other</t>
  </si>
  <si>
    <t>cj_naloxone_rev</t>
  </si>
  <si>
    <t>cj_custom1_out</t>
  </si>
  <si>
    <t>cj_custom2_out</t>
  </si>
  <si>
    <t>cj_custom3_out</t>
  </si>
  <si>
    <t>cj_pop_bup_rx</t>
  </si>
  <si>
    <t>cj_pop_medicaid</t>
  </si>
  <si>
    <t>cj_pop_overdose_rate</t>
  </si>
  <si>
    <t>cj_pop_overdose_ed_rate</t>
  </si>
  <si>
    <t>Addiction Treatment for Incarcerated Persons</t>
  </si>
  <si>
    <t>trt_screened_oud</t>
  </si>
  <si>
    <t>trt_incarce_met</t>
  </si>
  <si>
    <t>trt_incarce_bup</t>
  </si>
  <si>
    <t>trt_incarce_nal</t>
  </si>
  <si>
    <t>trt_incarce_group_held</t>
  </si>
  <si>
    <t>trt_incarce_group_attend</t>
  </si>
  <si>
    <t>trt_staff_group_held</t>
  </si>
  <si>
    <t>trt_staff_group_attend</t>
  </si>
  <si>
    <t>trt_naloxone</t>
  </si>
  <si>
    <t>trt_naloxone_rev_jail</t>
  </si>
  <si>
    <t>trt_deaths_od</t>
  </si>
  <si>
    <t>trt_ref_mat</t>
  </si>
  <si>
    <t>trt_custom1_proc</t>
  </si>
  <si>
    <t>trt_custom2_proc</t>
  </si>
  <si>
    <t>trt_custom3_proc</t>
  </si>
  <si>
    <t>trt_unique</t>
  </si>
  <si>
    <t>trt_satisfied</t>
  </si>
  <si>
    <t>trt_percent_screened_oud</t>
  </si>
  <si>
    <t>trt_increase_knowledge</t>
  </si>
  <si>
    <t>trt_first_appt</t>
  </si>
  <si>
    <t>trt_percent_naloxone</t>
  </si>
  <si>
    <t>trt_custom1_qual</t>
  </si>
  <si>
    <t>trt_custom2_qual</t>
  </si>
  <si>
    <t>trt_custom3_qual</t>
  </si>
  <si>
    <t>trt_screened_met</t>
  </si>
  <si>
    <t>trt_screened_bup</t>
  </si>
  <si>
    <t>trt_screened_nal</t>
  </si>
  <si>
    <t>trt_start_mat</t>
  </si>
  <si>
    <t>trt_continued_mat</t>
  </si>
  <si>
    <t>trt_percent_deaths_od</t>
  </si>
  <si>
    <t>trt_social_emotional</t>
  </si>
  <si>
    <t>trt_custom1_prog</t>
  </si>
  <si>
    <t>trt_custom2_prog</t>
  </si>
  <si>
    <t>trt_custom3_prog</t>
  </si>
  <si>
    <t>trt_pop_bup_rx</t>
  </si>
  <si>
    <t>trt_pop_medicaid</t>
  </si>
  <si>
    <t>trt_pop_overdose_rate</t>
  </si>
  <si>
    <t>trt_pop_overdose_ed_rate</t>
  </si>
  <si>
    <t>Reentry</t>
  </si>
  <si>
    <t>entry_unique</t>
  </si>
  <si>
    <t>entry_prior_caseplan</t>
  </si>
  <si>
    <t>entry_updated_caseplan</t>
  </si>
  <si>
    <t>entry_case_mgmt</t>
  </si>
  <si>
    <t>entry_trt_attended</t>
  </si>
  <si>
    <t>entry_peer_support</t>
  </si>
  <si>
    <t>entry_harm_redux_ed</t>
  </si>
  <si>
    <t>entry_ref_addiction</t>
  </si>
  <si>
    <t>entry_ref_recovery</t>
  </si>
  <si>
    <t>entry_ref_harm</t>
  </si>
  <si>
    <t>entry_ref_primary</t>
  </si>
  <si>
    <t>entry_ref_other</t>
  </si>
  <si>
    <t>entry_prov_addiction</t>
  </si>
  <si>
    <t>entry_prov_recovery</t>
  </si>
  <si>
    <t>entry_prov_harm</t>
  </si>
  <si>
    <t>entry_prov_primary</t>
  </si>
  <si>
    <t>entry_prov_other</t>
  </si>
  <si>
    <t>entry_naloxone</t>
  </si>
  <si>
    <t>entry_custom1_proc</t>
  </si>
  <si>
    <t>entry_custom2_proc</t>
  </si>
  <si>
    <t>entry_custom3_proc</t>
  </si>
  <si>
    <t>entry_satisfied</t>
  </si>
  <si>
    <t>entry_percent_case_update</t>
  </si>
  <si>
    <t>entry_percent_case_attend</t>
  </si>
  <si>
    <t>entry_sessions</t>
  </si>
  <si>
    <t>entry_percent_naloxone</t>
  </si>
  <si>
    <t>entry_custom1_qual</t>
  </si>
  <si>
    <t>entry_custom2_qual</t>
  </si>
  <si>
    <t>entry_custom3_qual</t>
  </si>
  <si>
    <t>entry_arrest</t>
  </si>
  <si>
    <t>entry_adhere_trt</t>
  </si>
  <si>
    <t>entry_ob_employ</t>
  </si>
  <si>
    <t>entry_ret_housing</t>
  </si>
  <si>
    <t>entry_eng_harm</t>
  </si>
  <si>
    <t>entry_use_primary</t>
  </si>
  <si>
    <t>entry_social_emotional</t>
  </si>
  <si>
    <t>entry_naloxone_rev</t>
  </si>
  <si>
    <t>entry_custom1_out</t>
  </si>
  <si>
    <t>entry_custom2_out</t>
  </si>
  <si>
    <t>entry_custom3_out</t>
  </si>
  <si>
    <t>entry_pop_bup_rx</t>
  </si>
  <si>
    <t>entry_pop_medicaid</t>
  </si>
  <si>
    <t>entry_pop_overdose_rate</t>
  </si>
  <si>
    <t>entry_pop_overdose_ed_rate</t>
  </si>
  <si>
    <t>optionb1</t>
  </si>
  <si>
    <t>optionb2</t>
  </si>
  <si>
    <t>optionb3</t>
  </si>
  <si>
    <t>optionb4</t>
  </si>
  <si>
    <t>optionb5</t>
  </si>
  <si>
    <t>optionb6</t>
  </si>
  <si>
    <t>optionb7</t>
  </si>
  <si>
    <t>optionb8</t>
  </si>
  <si>
    <t>optionb9</t>
  </si>
  <si>
    <t>optionb10</t>
  </si>
  <si>
    <t>optionb11</t>
  </si>
  <si>
    <t>optionb12</t>
  </si>
  <si>
    <t>optionb13</t>
  </si>
  <si>
    <t>optionb14</t>
  </si>
  <si>
    <t>optionb15</t>
  </si>
  <si>
    <t>optionb16</t>
  </si>
  <si>
    <t>optionb17</t>
  </si>
  <si>
    <t>optionb18</t>
  </si>
  <si>
    <t>optionb19</t>
  </si>
  <si>
    <t>optionb20</t>
  </si>
  <si>
    <t>optionb21</t>
  </si>
  <si>
    <t>optionb22</t>
  </si>
  <si>
    <t>optionb23</t>
  </si>
  <si>
    <t>PLEASE READ AND FILL IN THIS PAGE FIRST</t>
  </si>
  <si>
    <t>Select your local government:</t>
  </si>
  <si>
    <t>Select the fiscal year that applies to this workbook:</t>
  </si>
  <si>
    <t>CONTACT INFORMATION</t>
  </si>
  <si>
    <t>Your Name:</t>
  </si>
  <si>
    <t>Your Title:</t>
  </si>
  <si>
    <t xml:space="preserve">Your Email: </t>
  </si>
  <si>
    <t>HOW TO USE THIS WORKBOOK:</t>
  </si>
  <si>
    <r>
      <t xml:space="preserve">1. If you have not done so already, on this ‘Instructions’ worksheet, fill out your </t>
    </r>
    <r>
      <rPr>
        <u/>
        <sz val="16"/>
        <color theme="1"/>
        <rFont val="Calibri"/>
        <family val="2"/>
        <scheme val="minor"/>
      </rPr>
      <t>contact information</t>
    </r>
    <r>
      <rPr>
        <sz val="16"/>
        <color theme="1"/>
        <rFont val="Calibri"/>
        <family val="2"/>
        <scheme val="minor"/>
      </rPr>
      <t xml:space="preserve">, select the </t>
    </r>
    <r>
      <rPr>
        <u/>
        <sz val="16"/>
        <color theme="1"/>
        <rFont val="Calibri"/>
        <family val="2"/>
        <scheme val="minor"/>
      </rPr>
      <t>county or municipality</t>
    </r>
    <r>
      <rPr>
        <sz val="16"/>
        <color theme="1"/>
        <rFont val="Calibri"/>
        <family val="2"/>
        <scheme val="minor"/>
      </rPr>
      <t xml:space="preserve"> completing this workbook, and choose the </t>
    </r>
    <r>
      <rPr>
        <u/>
        <sz val="16"/>
        <color theme="1"/>
        <rFont val="Calibri"/>
        <family val="2"/>
        <scheme val="minor"/>
      </rPr>
      <t>fiscal year</t>
    </r>
    <r>
      <rPr>
        <sz val="16"/>
        <color theme="1"/>
        <rFont val="Calibri"/>
        <family val="2"/>
        <scheme val="minor"/>
      </rPr>
      <t xml:space="preserve"> you are reporting on.
2. Save your work often! 
3. For each strategy funded during the 2024-2025 Fiscal Year, complete that strategy-specific worksheet. You only need to complete worksheets for strategies you have funded. 
4. For each worksheet you complete, answer </t>
    </r>
    <r>
      <rPr>
        <b/>
        <sz val="16"/>
        <color theme="1"/>
        <rFont val="Calibri"/>
        <family val="2"/>
        <scheme val="minor"/>
      </rPr>
      <t xml:space="preserve">at least </t>
    </r>
    <r>
      <rPr>
        <b/>
        <u/>
        <sz val="16"/>
        <color theme="1"/>
        <rFont val="Calibri"/>
        <family val="2"/>
        <scheme val="minor"/>
      </rPr>
      <t>one</t>
    </r>
    <r>
      <rPr>
        <b/>
        <sz val="16"/>
        <color theme="1"/>
        <rFont val="Calibri"/>
        <family val="2"/>
        <scheme val="minor"/>
      </rPr>
      <t xml:space="preserve"> row </t>
    </r>
    <r>
      <rPr>
        <b/>
        <u/>
        <sz val="16"/>
        <color theme="1"/>
        <rFont val="Calibri"/>
        <family val="2"/>
        <scheme val="minor"/>
      </rPr>
      <t>in each</t>
    </r>
    <r>
      <rPr>
        <sz val="16"/>
        <color theme="1"/>
        <rFont val="Calibri"/>
        <family val="2"/>
        <scheme val="minor"/>
      </rPr>
      <t xml:space="preserve"> of the color-coded sections. You are strongly encouraged to answer as many rows in each section as you can:</t>
    </r>
  </si>
  <si>
    <r>
      <t xml:space="preserve">a. Fill in at least one row in the goldenrod yellow </t>
    </r>
    <r>
      <rPr>
        <b/>
        <sz val="16"/>
        <color rgb="FFC5963A"/>
        <rFont val="Calibri"/>
        <family val="2"/>
        <scheme val="minor"/>
      </rPr>
      <t>Process Measures</t>
    </r>
    <r>
      <rPr>
        <sz val="16"/>
        <color theme="1"/>
        <rFont val="Calibri"/>
        <family val="2"/>
        <scheme val="minor"/>
      </rPr>
      <t xml:space="preserve"> section; 
b. Fill in at least one row in the green </t>
    </r>
    <r>
      <rPr>
        <b/>
        <sz val="16"/>
        <color rgb="FF639669"/>
        <rFont val="Calibri"/>
        <family val="2"/>
        <scheme val="minor"/>
      </rPr>
      <t>Quality Measures</t>
    </r>
    <r>
      <rPr>
        <sz val="16"/>
        <color theme="1"/>
        <rFont val="Calibri"/>
        <family val="2"/>
        <scheme val="minor"/>
      </rPr>
      <t xml:space="preserve"> section; and,
c. Fill in at least one row in the blue </t>
    </r>
    <r>
      <rPr>
        <b/>
        <sz val="16"/>
        <color rgb="FF346076"/>
        <rFont val="Calibri"/>
        <family val="2"/>
        <scheme val="minor"/>
      </rPr>
      <t>Outcome Measures</t>
    </r>
    <r>
      <rPr>
        <sz val="16"/>
        <color theme="1"/>
        <rFont val="Calibri"/>
        <family val="2"/>
        <scheme val="minor"/>
      </rPr>
      <t xml:space="preserve"> section.</t>
    </r>
  </si>
  <si>
    <t xml:space="preserve">5. When filling in your worksheets, only enter data in the light yellow cells. </t>
  </si>
  <si>
    <t>Example</t>
  </si>
  <si>
    <t xml:space="preserve">6. Reference the “Additional Information &amp; Helpful Hints” column to better inform your responses.
7. Once all pertinent worksheets have been completed, save your Excel workbook with your local government name in the file name, and upload this workbook to the CORE-NC Annual Impact Report portal when prompted. </t>
  </si>
  <si>
    <t xml:space="preserve">If you have questions on how to complete this workbook, please contact opioidsettlement@ncacc.org. </t>
  </si>
  <si>
    <t>1. Collaborative Strategic Planning</t>
  </si>
  <si>
    <t>Insert Start and End Date for this Strategy (MM/DD/YYYY)</t>
  </si>
  <si>
    <t xml:space="preserve">Start Date: </t>
  </si>
  <si>
    <t xml:space="preserve">End Date: </t>
  </si>
  <si>
    <t>STRATEGY-SPECIFIC PROCESS MEASURES</t>
  </si>
  <si>
    <t>Description</t>
  </si>
  <si>
    <t>How were efforts supported?</t>
  </si>
  <si>
    <t>Notes/Context</t>
  </si>
  <si>
    <t>Additional Information &amp; Helpful Hints about this Measure</t>
  </si>
  <si>
    <t># of staff hired to lead Collaborative Strategic Planning efforts related to the Opioid Settlements</t>
  </si>
  <si>
    <t># of meetings facilitated to support Collaborative Strategic Planning efforts related to the Opioid Settlements</t>
  </si>
  <si>
    <t># of collaborative strategic plans produced, in which all of the activities below were completed</t>
  </si>
  <si>
    <t>During the collaborative strategic planning process, were…</t>
  </si>
  <si>
    <t>(Y/N)</t>
  </si>
  <si>
    <t>Y/N Count</t>
  </si>
  <si>
    <t>A. Diverse stakeholders engaged?</t>
  </si>
  <si>
    <t>See Exhibit C, Item A Detail of the NC MOA for a list of stakeholders that should be involved</t>
  </si>
  <si>
    <t>B. Facilitator designated?</t>
  </si>
  <si>
    <t>See Exhibit C of the NC MOA</t>
  </si>
  <si>
    <t>C. Related planning efforts built upon?</t>
  </si>
  <si>
    <t>D. Shared vision agreed upon?</t>
  </si>
  <si>
    <t>E. Key indicator(s) identified?</t>
  </si>
  <si>
    <t>F. Root causes explored and identified?</t>
  </si>
  <si>
    <t>G. Potential strategies identified and evaluated?</t>
  </si>
  <si>
    <t>H. Gaps in existing efforts identified?</t>
  </si>
  <si>
    <t>I. Strategies prioritized?</t>
  </si>
  <si>
    <t>J. Goals, measures, and evaluation plan identified</t>
  </si>
  <si>
    <t>K. Alignment of strategies considered?</t>
  </si>
  <si>
    <t>L. Organizations identified?</t>
  </si>
  <si>
    <t>M. Budgets and timelines developed?</t>
  </si>
  <si>
    <t>N. Recommendations offered?</t>
  </si>
  <si>
    <t>Total # of Activities Marked "Yes" (Autocalculated)</t>
  </si>
  <si>
    <t>Custom, strategy-specific measures may be entered in this row.</t>
  </si>
  <si>
    <r>
      <t>Quality measures</t>
    </r>
    <r>
      <rPr>
        <sz val="11"/>
        <color theme="1"/>
        <rFont val="Calibri"/>
        <family val="2"/>
        <scheme val="minor"/>
      </rPr>
      <t xml:space="preserve"> answer the question, “How well did you do it?”. Please quantify the quality measures relevant to your implementation of this strategy. Quality measures should reflect numbers from the current reporting period (fiscal year).</t>
    </r>
  </si>
  <si>
    <t>STRATEGY-SPECIFIC QUALITY MEASURES</t>
  </si>
  <si>
    <t>Quality Measure</t>
  </si>
  <si>
    <t>Percent (Autocalculated)</t>
  </si>
  <si>
    <t>Notes</t>
  </si>
  <si>
    <t># of recommendations that were approved by local officials</t>
  </si>
  <si>
    <t>% of recommendations offered that were approved by local officials</t>
  </si>
  <si>
    <t xml:space="preserve">One strategic plan may result in multiple recommendations that are presented to a local governing body. </t>
  </si>
  <si>
    <t># of recommendations offered to local officials</t>
  </si>
  <si>
    <t># of stakeholder categories (as outlined in Exhibit C Item A Detail) that were met during the collaborative strategic planning process</t>
  </si>
  <si>
    <t>% of stakeholder categories (as outlined in Exhibit C Item A Detail) that were met during the collaborative strategic planning process</t>
  </si>
  <si>
    <t># of stakeholder categories (as outlined in Exhibit C Item A Detail)</t>
  </si>
  <si>
    <t># of stakeholders involved in the collaborative strategic planning process who reported that they feel heard in the process</t>
  </si>
  <si>
    <t>% of stakeholders involved in collaborative strategic planning process who feel that they were heard in the process</t>
  </si>
  <si>
    <t># of stakeholders involved in the collaborative strategic planning process</t>
  </si>
  <si>
    <r>
      <t>Outcome measures</t>
    </r>
    <r>
      <rPr>
        <sz val="11"/>
        <color theme="1"/>
        <rFont val="Calibri"/>
        <family val="2"/>
        <scheme val="minor"/>
      </rPr>
      <t xml:space="preserve"> answer the question, “Is anyone better off?”. Outcome measures can be at the program- or population-level. Please quantify the outcome measures relevant to your implementation of this strategy. Outcome measures should reflect numbers from the current reporting period (fiscal year).</t>
    </r>
  </si>
  <si>
    <t>STRATEGY-SPECIFIC OUTCOME MEASURES (PROGRAM-LEVEL)</t>
  </si>
  <si>
    <t>Outcome Measure</t>
  </si>
  <si>
    <t># of recommendations implemented during the reporting period</t>
  </si>
  <si>
    <t>% of recommendations implemented during the reporting period</t>
  </si>
  <si>
    <t>In addition to any program-level outcome measures captured above, population-level data on outcome measures are available from the NC Overdose Epidemic Data Dashboard. Please visit the Data Dashboard and become familiar with what is available. Then indicate if there are population-level outcome measures you are expecting to change as a result of your implementation of this strategy. The NC Overdose Epidemic Data Dashboard provides integration and visualization of state, regional, and county-level metrics for partners across NC to track progress toward reaching common goals. Which metrics are shared on the Dashboard, referred to as outcome measures (population-level) in the Impact Report, may change over time.</t>
  </si>
  <si>
    <t>STRATEGY-SPECIFIC OUTCOME MEASURES (POPULATION-LEVEL)</t>
  </si>
  <si>
    <t>Are you expecting to change this measure as a result of implementing this strategy?</t>
  </si>
  <si>
    <t>Overdose death rate per 100,000 residents</t>
  </si>
  <si>
    <t xml:space="preserve">The North Carolina Overdose Epidemic Data Dashboard can be found here. Use the "Metrics" dropdown to find the "Metric" (i.e., Outcome Measure, Population-Level) and "Place" to find your county. </t>
  </si>
  <si>
    <t>Overdose emergency department visits per 100,000 residents</t>
  </si>
  <si>
    <t>2. Evidence-Based Treatment</t>
  </si>
  <si>
    <r>
      <t>Process measures</t>
    </r>
    <r>
      <rPr>
        <sz val="11"/>
        <color theme="1"/>
        <rFont val="Calibri"/>
        <family val="2"/>
        <scheme val="minor"/>
      </rPr>
      <t xml:space="preserve"> answer the question, “How much did you do?”. Please quantify the process measures relevant to your implementation of this strategy. Indicate whether the count represents efforts supported only by opioid settlement funds or efforts supported by multiple funding sources including opioid settlement funds. Process measures should reflect numbers from the current reporting period (fiscal year).</t>
    </r>
  </si>
  <si>
    <t># of naloxone kits distributed</t>
  </si>
  <si>
    <t>A naloxone kit contains two doses.</t>
  </si>
  <si>
    <t># of OTPs that dispense methadone, buprenorphine, and naltrexone</t>
  </si>
  <si>
    <t># of OTPs that dispense only methadone</t>
  </si>
  <si>
    <t># of OTP-based medical providers who prescribe methadone for OUD patients</t>
  </si>
  <si>
    <t>A provider may participate in multiple support programs so there may be some duplication of # of providers.</t>
  </si>
  <si>
    <t># of referrals to opioid treatment programs</t>
  </si>
  <si>
    <t xml:space="preserve">Number of referrals do not equate to number of unique patients because one individual may receive multiple referrals. </t>
  </si>
  <si>
    <t># of unique patients with OUD served at OTP</t>
  </si>
  <si>
    <t xml:space="preserve">A unique patient may participate in multiple treatment programs so there may be some duplication of unique patients when numbers across programs, project, sites, etc., are aggregated for the strategy-specific impact report. A patient may receive services across local government boundaries (e.g., a person with OUD may reside in one county and receive services in another county). </t>
  </si>
  <si>
    <t xml:space="preserve"># of office-based clinics offering MOUD within county </t>
  </si>
  <si>
    <t># of individual OBOT providers who prescribe buprenorphine for patients</t>
  </si>
  <si>
    <t># of buprenorphine prescriptions provided at OBOT</t>
  </si>
  <si>
    <t># of naltrexone doses provided at OBOT</t>
  </si>
  <si>
    <t># of referrals to OBOT</t>
  </si>
  <si>
    <t># of unique patients with OUD served at OBOT</t>
  </si>
  <si>
    <t xml:space="preserve"># of FQHCs offering MOUD within county </t>
  </si>
  <si>
    <t># of individual FQHC providers who prescribe buprenorphine for patients</t>
  </si>
  <si>
    <t># of buprenorphine prescriptions provided at FQHC</t>
  </si>
  <si>
    <t># of naltrexone doses provided at FQHC</t>
  </si>
  <si>
    <t># of referrals to FQHC MAT services</t>
  </si>
  <si>
    <t># of unique patients with OUD served at FQHC</t>
  </si>
  <si>
    <t xml:space="preserve"># of hospitals offering in-patient MOUD within county </t>
  </si>
  <si>
    <t># of hospitalists who prescribe buprenorphine for patients</t>
  </si>
  <si>
    <t># of buprenorphine prescriptions provided through in-patient services in hospitals</t>
  </si>
  <si>
    <t># of naltrexone doses provided through in-patient services in hospitals</t>
  </si>
  <si>
    <t># of referrals to in-patient MAT services</t>
  </si>
  <si>
    <t># of unique hospital in-patients with OUD served with MAT</t>
  </si>
  <si>
    <t xml:space="preserve"># of emergency departments offering MOUD within county </t>
  </si>
  <si>
    <t># of emergency department providers who prescribe buprenorphine for patients</t>
  </si>
  <si>
    <t># of short-term buprenorphine prescriptions (14 days or less) provided in the ED</t>
  </si>
  <si>
    <t># of longer-term buprenorphine prescriptions (15 days or more) provided in the ED</t>
  </si>
  <si>
    <t># of naltrexone doses provided in the emergency department</t>
  </si>
  <si>
    <t># of referrals from emergency department to community providers</t>
  </si>
  <si>
    <t># of unique emergency department patients with OUD served with MAT</t>
  </si>
  <si>
    <t xml:space="preserve"># of Local Health Departments (LHD) offering MOUD within county </t>
  </si>
  <si>
    <t># of individual LHD-based providers who prescribe buprenorphine for patients</t>
  </si>
  <si>
    <t># of buprenorphine prescriptions provided at LHD</t>
  </si>
  <si>
    <t># of naltrexone doses provided at LHD</t>
  </si>
  <si>
    <t># of referrals to LHD MAT services</t>
  </si>
  <si>
    <t># of unique patients with OUD served at LHD with MAT</t>
  </si>
  <si>
    <t xml:space="preserve"># of EMS programs offering MOUD within county </t>
  </si>
  <si>
    <t xml:space="preserve"># of individual EMS providers who prescribe buprenorphine for patients </t>
  </si>
  <si>
    <t># of buprenorphine prescriptions provided through EMS-based MAT programs</t>
  </si>
  <si>
    <t># of naltrexone doses through EMS-based MAT programs</t>
  </si>
  <si>
    <t># of referrals to EMS-based MAT programs</t>
  </si>
  <si>
    <t># of unique patients who received pre-hospital buprenorphine treatment from EMS during a non-fatal overdose encounter</t>
  </si>
  <si>
    <t># of unique patients with OUD served through EMS-based MAT programs</t>
  </si>
  <si>
    <t># of unique patients with OUD who declined services through EMS-based MAT programs</t>
  </si>
  <si>
    <t>A unique patient may participate in multiple treatment programs so there may be some duplication of unique patients when numbers across programs, project, sites, etc., are aggregated for the strategy-specific impact report. A patient may receive services across local government boundaries (e.g., a person with OUD may reside in one county and receive services in another county).</t>
  </si>
  <si>
    <t># of Syringe Service Programs (SSPs) offering MOUD within county</t>
  </si>
  <si>
    <t xml:space="preserve"># of providers who prescribe buprenorphine for patients at/through an SSP  </t>
  </si>
  <si>
    <t># of buprenorphine prescriptions provided through SSPs</t>
  </si>
  <si>
    <t># of naltrexone doses provided through SSPs</t>
  </si>
  <si>
    <t># of referrals to SSP-based MAT services</t>
  </si>
  <si>
    <t># of unique patients with OUD served through SSPs with MAT</t>
  </si>
  <si>
    <t># of patients who are justice-involved that are referred to any MAT program</t>
  </si>
  <si>
    <r>
      <rPr>
        <b/>
        <sz val="11"/>
        <color theme="1"/>
        <rFont val="Calibri"/>
        <family val="2"/>
        <scheme val="minor"/>
      </rPr>
      <t>DEMOGRAPHICS:</t>
    </r>
    <r>
      <rPr>
        <sz val="11"/>
        <color theme="1"/>
        <rFont val="Calibri"/>
        <family val="2"/>
        <scheme val="minor"/>
      </rPr>
      <t xml:space="preserve"> Provide the following information on race and ethnicity for the # of unique patients who have OUD, served during the current reporting period (fiscal year).</t>
    </r>
  </si>
  <si>
    <t xml:space="preserve">Process Measure </t>
  </si>
  <si>
    <t># of unique patients who have OUD, served</t>
  </si>
  <si>
    <t xml:space="preserve">Of the # of unique patients who have OUD, served in the count above, how many people identified as: </t>
  </si>
  <si>
    <t>American Indian/Alaska Native Non-Hispanic</t>
  </si>
  <si>
    <t>Asian Non-Hispanic</t>
  </si>
  <si>
    <t>Black Non-Hispanic</t>
  </si>
  <si>
    <t>Native Hawaiian or Other Pacific Islander Non-Hispanic</t>
  </si>
  <si>
    <t>White Non-Hispanic</t>
  </si>
  <si>
    <t>Hispanic</t>
  </si>
  <si>
    <t>Some Other Race or Multiple Races</t>
  </si>
  <si>
    <t>Unknown</t>
  </si>
  <si>
    <t>Sum total of unique patients served (Autocalculated)</t>
  </si>
  <si>
    <t>Does sum total (C87) match the reported # of unique patients (C77)? (Autocalculated)</t>
  </si>
  <si>
    <t># of referrals to opioid treatment programs that resulted in 1st appointment attended</t>
  </si>
  <si>
    <t xml:space="preserve">% of referrals to OTP services that resulted in 1st appointment attended </t>
  </si>
  <si>
    <t># of referrals to OBOT services that resulted in 1st appointment attended at office-based clinic</t>
  </si>
  <si>
    <t>% of referrals to OBOT services that resulted in 1st appointment attended at office-based clinic</t>
  </si>
  <si>
    <t># of referrals to OBOT services at office-based clinic</t>
  </si>
  <si>
    <t># of referrals to OBOT services that resulted in 1st appointment attended at FQHC</t>
  </si>
  <si>
    <t>% of referrals to OBOT services that resulted in 1st appointment attended at FQHC</t>
  </si>
  <si>
    <t># of referrals to OBOT services at FQHC</t>
  </si>
  <si>
    <t># of referrals to OBOT services that resulted in 1st appointment attended at LHD</t>
  </si>
  <si>
    <t>% of referrals to OBOT services that resulted in 1st appointment for treatment attended at LHD</t>
  </si>
  <si>
    <t># of referrals to OBOT services at LHD</t>
  </si>
  <si>
    <t># of referrals to EMS-based MAT programs that resulted in 1st appointment for treatment attended</t>
  </si>
  <si>
    <t xml:space="preserve">% of referrals to EMS-based MAT services that resulted in 1st appointment for treatment attended </t>
  </si>
  <si>
    <t xml:space="preserve"># of referrals to SSP-based MAT services that resulted in 1st appointment for treatment attended </t>
  </si>
  <si>
    <t xml:space="preserve">% of referrals to SSP-based MAT services that resulted in 1st appointment for treatment attended </t>
  </si>
  <si>
    <t xml:space="preserve"># of patients who are justice-involved that are referred to any MAT program that resulted in 1st appointment for treatment attended </t>
  </si>
  <si>
    <t>% of referrals from justice system programs that resulted in 1st appointment for treatment attended</t>
  </si>
  <si>
    <t># of unique patients who have OUD, served, who report they are satisfied with services</t>
  </si>
  <si>
    <t>% of patients, who have OUD, who are satisfied w/ services</t>
  </si>
  <si>
    <t xml:space="preserve">% of patients with OUD who adhere to treatment 6 months after first appointment </t>
  </si>
  <si>
    <t>Recommended measure at six months. If measure for adherence is taken at another increment, please describe this in the "Notes" column.
A unique patient may participate in multiple treatment programs so there may be some duplication of unique patients when numbers across programs, project, sites, etc., are aggregated for the strategy-specific impact report. A patient may receive services across local government boundaries (e.g., a person with OUD may reside in one county and receive services in another county). 
For recommendations on how to report 6-month adherence, please visit this link.</t>
  </si>
  <si>
    <t># of unique patients who have OUD who were connected to treatment (i.e. attended their first appointment)</t>
  </si>
  <si>
    <t># of patients who have OUD, served who report getting the social and emotional support they need</t>
  </si>
  <si>
    <t>% of patients who report getting the social and emotional support they need</t>
  </si>
  <si>
    <r>
      <t xml:space="preserve">Consider asking patients the Behavioral Risk Factor Surveillance System question, 
</t>
    </r>
    <r>
      <rPr>
        <b/>
        <sz val="11"/>
        <color theme="1"/>
        <rFont val="Calibri"/>
        <family val="2"/>
        <scheme val="minor"/>
      </rPr>
      <t xml:space="preserve">"How often do you get the social and emotional support you need?" 
1. Always
2. Usually
3. Sometimes
4. Rarely
5. Never
</t>
    </r>
    <r>
      <rPr>
        <sz val="11"/>
        <color theme="1"/>
        <rFont val="Calibri"/>
        <family val="2"/>
        <scheme val="minor"/>
      </rPr>
      <t xml:space="preserve">The # of patients who answer "Always" and "Usually" can be summed to find # of patients who have OUD, served who report getting the social and emotional support they need.
A unique patient may participate in multiple treatment programs so there may be some duplication of unique patients when numbers across programs, project, sites, etc., are aggregated for the strategy-specific impact report. A patient may receive services across local government boundaries (e.g., a person with OUD may reside in one county and receive services in another county). </t>
    </r>
  </si>
  <si>
    <t># of community overdose reversals using naloxone</t>
  </si>
  <si>
    <t>N/A</t>
  </si>
  <si>
    <t>A community overdose reversal is one where naloxone is administered by a community member who is not EMT or first responder staff.</t>
  </si>
  <si>
    <t xml:space="preserve">% of residents receiving dispensed buprenorphine prescriptions </t>
  </si>
  <si>
    <t>3. Recovery Support Services</t>
  </si>
  <si>
    <t># of unique participants, who use opioids and/or have OUD, served</t>
  </si>
  <si>
    <t>This process measure indicates how many unique individuals are served by this strategy.
We understand that in some circumstances there will be duplication in this number. 
A unique participant may participate in multiple support programs so there may be duplication of unique participants when numbers across programs, project, sites, etc., are aggregated for this strategy. For example, a unique individual may be served by two different Recovery Support Services programs offered by two different providers. That participant may be counted twice in the number you provide in the Recovery Support Services tab.
There may be some duplication across strategies too. For example, a unique individual may receive services from a Recovery Support Services provider and a Syringe Services Program. That participant may be counted in the number you provide in the Recovery Support Services tab and in the number you provide in the Syringe Services Program tab.
A participant may receive services across local government boundaries (e.g., a person with OUD may reside in one county and receive services in another county). 
Number of screenings/referrals for, or calls to, a person do not equate to number of unique participants because one individual may receive multiple screenings/referrals/calls.</t>
  </si>
  <si>
    <t># of total contacts with all participants of the program</t>
  </si>
  <si>
    <t xml:space="preserve">“# of total contacts with all participants of the program” will most likely be greater than “# of unique participants, who use opioids and/or have OUD, served” because a unique participant will typically receive multiple contacts. </t>
  </si>
  <si>
    <t># of participants who use opioids and/or have OUD, referred to addiction treatment</t>
  </si>
  <si>
    <t># of participants who use opioids and/or have OUD, referred to recovery supports (e.g., employment services, housing services, etc.)</t>
  </si>
  <si>
    <t># of participants who use opioids and/or have OUD, referred to harm reduction services (e.g., syringe and supply access, overdose prevention education, disease prevention, etc.)</t>
  </si>
  <si>
    <t># of participants who use opioids and/or have OUD, referred to primary healthcare</t>
  </si>
  <si>
    <t># of participants who use opioids and/or have OUD, referred to other services</t>
  </si>
  <si>
    <t># of peer support specialists/care navigators</t>
  </si>
  <si>
    <r>
      <rPr>
        <b/>
        <sz val="11"/>
        <color theme="1"/>
        <rFont val="Calibri"/>
        <family val="2"/>
        <scheme val="minor"/>
      </rPr>
      <t>DEMOGRAPHICS:</t>
    </r>
    <r>
      <rPr>
        <sz val="11"/>
        <color theme="1"/>
        <rFont val="Calibri"/>
        <family val="2"/>
        <scheme val="minor"/>
      </rPr>
      <t xml:space="preserve"> Provide the following information on race and ethnicity for the # of unique participants, who use opioids and/or have OUD, served during the current reporting period (fiscal year).</t>
    </r>
  </si>
  <si>
    <t xml:space="preserve">Of the # of unique participants, who use opioids and/or have OUD, served in the count above, how many people identified as: </t>
  </si>
  <si>
    <t>Sum total of unique participants served (Autocalculated)</t>
  </si>
  <si>
    <t>Does sum total (C35) match the reported # of unique participants (C25)? (Autocalculated)</t>
  </si>
  <si>
    <t># of unique participants, who use opioids and/or have OUD, served, who report they are satisfied with services</t>
  </si>
  <si>
    <t>% of participants, who use opioids and/or have OUD, who are satisfied w/ services</t>
  </si>
  <si>
    <t># of referrals to addiction treatment, recovery supports, harm reduction services, primary healthcare, and other services that result in linkage to supports/services</t>
  </si>
  <si>
    <t>% of referrals that results in linkage (e.g., first appointment)</t>
  </si>
  <si>
    <t># of referrals to addiction treatment, recovery supports, harm reduction services, primary healthcare, and other services</t>
  </si>
  <si>
    <t># of staff with lived experience with OUD</t>
  </si>
  <si>
    <t>% of staff with lived experience with OUD</t>
  </si>
  <si>
    <t># of staff</t>
  </si>
  <si>
    <t># of unique participants, who use opioids and/or have OUD, served who received naloxone kit</t>
  </si>
  <si>
    <t>% of participants who received naloxone kit</t>
  </si>
  <si>
    <r>
      <rPr>
        <sz val="11"/>
        <color theme="1"/>
        <rFont val="Calibri"/>
        <family val="2"/>
        <scheme val="minor"/>
      </rPr>
      <t xml:space="preserve">A naloxone kit contains two doses. </t>
    </r>
    <r>
      <rPr>
        <sz val="7"/>
        <color theme="1"/>
        <rFont val="Calibri"/>
        <family val="2"/>
        <scheme val="minor"/>
      </rPr>
      <t xml:space="preserve">
</t>
    </r>
  </si>
  <si>
    <t># of unique participants with OUD who were connected to treatment and have adhered to treatment</t>
  </si>
  <si>
    <t xml:space="preserve">% of participants with OUD who adhere to treatment 6 months after first appointment </t>
  </si>
  <si>
    <t>Recommended measure at six months. If measure for adherence is taken at another increment, please describe this in the "Notes" column. For recommendations on how to report 6-month adherence, please visit this link.</t>
  </si>
  <si>
    <t># of unique participants who have OUD who were connected to treatment (i.e. attended their first appointment)</t>
  </si>
  <si>
    <t># of unique participants with OUD served who were connected to employment services and obtained employment</t>
  </si>
  <si>
    <t>% of participants with OUD who have obtained employment at 6 months, through engagement with recovery support services at 6 months</t>
  </si>
  <si>
    <t>Recommended measure at six months. If measure for employment is taken at another increment, please describe this in the "Notes" column.</t>
  </si>
  <si>
    <t xml:space="preserve"># of unique participants with OUD served who retain permanent housing at 6 months </t>
  </si>
  <si>
    <t>% of participants with OUD who retain housing at  6 months, through engagement with recovery support services at 6 months</t>
  </si>
  <si>
    <t>Recommended measure at six months. If measure for retention of permanent housing is taken at another increment, please describe this in the "Notes" column.</t>
  </si>
  <si>
    <t># of unique participants with OUD served who were connected to harm reduction services and remained engaged with services</t>
  </si>
  <si>
    <t>% of participants with OUD engaged with harm reduction services at 6 months</t>
  </si>
  <si>
    <t>Recommended measure at six months. If measure for engagement is taken at another increment, please describe this in the "Notes" column.</t>
  </si>
  <si>
    <t># of participants who use opioids and/or have OUD, referred to harm reduction services</t>
  </si>
  <si>
    <t># of unique participants with OUD served who were connected to primary healthcare services and who kept using services</t>
  </si>
  <si>
    <t>% of participants with OUD using primary healthcare services at 6 months</t>
  </si>
  <si>
    <t>Recommended measure at six months. If measure for utilization is taken at another increment, please describe this in the "Notes" column.</t>
  </si>
  <si>
    <t># of unique participants with OUD served who were connected to other services and who kept using services</t>
  </si>
  <si>
    <t>% of participants with OUD using other services at 6 months</t>
  </si>
  <si>
    <t># of participants who use opioids and/or have OUD, served who report getting the social and emotional support they need</t>
  </si>
  <si>
    <t xml:space="preserve">% of participants who report getting the social and emotional support they need </t>
  </si>
  <si>
    <r>
      <t xml:space="preserve">Consider asking participants the Behavioral Risk Factor Surveillance System question, 
</t>
    </r>
    <r>
      <rPr>
        <b/>
        <sz val="11"/>
        <color theme="1"/>
        <rFont val="Calibri"/>
        <family val="2"/>
        <scheme val="minor"/>
      </rPr>
      <t xml:space="preserve">"How often do you get the social and emotional support you need?" 
1. Always
2. Usually
3. Sometimes
4. Rarely
5. Never
</t>
    </r>
    <r>
      <rPr>
        <sz val="11"/>
        <color theme="1"/>
        <rFont val="Calibri"/>
        <family val="2"/>
        <scheme val="minor"/>
      </rPr>
      <t>The # of participants who answer "Always" and "Usually" can be summed to find # of participants who have OUD, served who report getting the social and emotional support they need</t>
    </r>
  </si>
  <si>
    <t># of participants who use opioids and/or have OUD, served</t>
  </si>
  <si>
    <t xml:space="preserve"># of community overdose reversals using naloxone </t>
  </si>
  <si>
    <t>4. Recovery Housing Supports</t>
  </si>
  <si>
    <t># of unique participants who have OUD, served</t>
  </si>
  <si>
    <t>This process measure indicates how many unique individuals are served by this strategy.
We understand that in some circumstances there will be duplication in this number. 
A unique participant may participate in multiple support programs so there may be duplication of unique participants when numbers across programs, project, sites, etc., are aggregated for this strategy. For example, a unique individual may be served by two different Recovery Housing programs offered by two different providers. That participant may be counted twice in the number you provide in the Recovery Housing Support tab.
There may be some duplication across strategies too. For example, a unique individual may receive services from a Recovery Housing provider and a Syringe Services Program. That participant may be counted in the number you provide in the Recovery Housing Support tab and in the number you provide in the Syringe Services Program tab.
A participant may receive services across local government boundaries (e.g., a person with OUD may reside in one county and receive services in another county). 
Number of screenings/referrals for, or calls to, a person do not equate to number of unique participants because one individual may receive multiple screenings/referrals/calls.</t>
  </si>
  <si>
    <t># of people with OUD who received assistance with rent</t>
  </si>
  <si>
    <t># of people with OUD who received assistance with application fees</t>
  </si>
  <si>
    <t># of people with OUD who received assistance with deposits</t>
  </si>
  <si>
    <t># of people with OUD who received assistance with utilities</t>
  </si>
  <si>
    <t># of programs where access is not contingent on sobriety, min. income requirements, lack of a criminal record, completion of treatment, participation in services, or other unnecessary conditions</t>
  </si>
  <si>
    <t># of programs with services which are informed by a harm-reduction philosophy that recognizes that drug and alcohol use and addiction are a part of some tenants’ lives</t>
  </si>
  <si>
    <t># of programs where substance use in and of itself, without other lease violations, is not considered a reason for eviction</t>
  </si>
  <si>
    <t># of programs in contact with the HUD-funded Continuum of Care (CoC) or Balance of State Continuum of Care (BoS CoC) for your area</t>
  </si>
  <si>
    <r>
      <rPr>
        <b/>
        <sz val="11"/>
        <color theme="1"/>
        <rFont val="Calibri"/>
        <family val="2"/>
        <scheme val="minor"/>
      </rPr>
      <t>DEMOGRAPHICS:</t>
    </r>
    <r>
      <rPr>
        <sz val="11"/>
        <color theme="1"/>
        <rFont val="Calibri"/>
        <family val="2"/>
        <scheme val="minor"/>
      </rPr>
      <t xml:space="preserve"> Provide the following information on race and ethnicity for the # of unique participants who have OUD, served during the current reporting period (fiscal year).</t>
    </r>
  </si>
  <si>
    <t xml:space="preserve">Of the # of unique participants who have OUD, served in the count above, how many people identified as: </t>
  </si>
  <si>
    <t>Does sum total (C36) match the reported # of unique participants (C26)? (Autocalculated)</t>
  </si>
  <si>
    <t xml:space="preserve">% of participants with OUD who have been assisted with rent  </t>
  </si>
  <si>
    <t xml:space="preserve"> </t>
  </si>
  <si>
    <t># of people with OUD who requested assistance with rent</t>
  </si>
  <si>
    <t>% of participants with OUD who have been assisted with application fees</t>
  </si>
  <si>
    <t># of people with OUD who requested assistance with application fees</t>
  </si>
  <si>
    <t>% of participants with OUD who have been assisted with deposits</t>
  </si>
  <si>
    <t># of people with OUD who requested assistance with deposits</t>
  </si>
  <si>
    <t>% of participants with OUD who have been assisted with utilities</t>
  </si>
  <si>
    <t># of people with OUD who requested assistance with utilities</t>
  </si>
  <si>
    <t xml:space="preserve"># of participants with OUD who have achieved their individual plans/treatment goals </t>
  </si>
  <si>
    <t xml:space="preserve">% of participants with OUD who have achieved individual plans/treatment goals </t>
  </si>
  <si>
    <t xml:space="preserve"># of participants with OUD who have individual plans/treatment goals </t>
  </si>
  <si>
    <t xml:space="preserve"># of unique participants who have OUD, served, who needed crisis services/hospitalization </t>
  </si>
  <si>
    <t xml:space="preserve">% of participants with OUD needing crisis services/hospitalization </t>
  </si>
  <si>
    <t>Average # of days from initial referral to primary engagement</t>
  </si>
  <si>
    <t>% of participants who have OUD, who are satisfied w/ services</t>
  </si>
  <si>
    <t xml:space="preserve"># of Housing First or related programs available to connect people who use drugs to housing services </t>
  </si>
  <si>
    <t xml:space="preserve"># of unique participants who have OUD, served who retain permanent housing at 6 months </t>
  </si>
  <si>
    <t xml:space="preserve">% of participants with OUD who retain permanent housing at 6 months </t>
  </si>
  <si>
    <t>If measure for retention of permanent housing is taken at another increment, please describe this in the "Notes" column.</t>
  </si>
  <si>
    <t># of unique participants who have OUD, served who retain permanent housing at one year</t>
  </si>
  <si>
    <t xml:space="preserve">% of participants with OUD who retain permanent housing at one year </t>
  </si>
  <si>
    <t># of participants who have OUD, served who report getting the social and emotional support they need</t>
  </si>
  <si>
    <r>
      <t xml:space="preserve">Consider asking patients the Behavioral Risk Factor Surveillance System question, 
</t>
    </r>
    <r>
      <rPr>
        <b/>
        <sz val="11"/>
        <color theme="1"/>
        <rFont val="Calibri"/>
        <family val="2"/>
        <scheme val="minor"/>
      </rPr>
      <t xml:space="preserve">"How often do you get the social and emotional support you need?" 
1. Always
2. Usually
3. Sometimes
4. Rarely
5. Never
</t>
    </r>
    <r>
      <rPr>
        <sz val="11"/>
        <color theme="1"/>
        <rFont val="Calibri"/>
        <family val="2"/>
        <scheme val="minor"/>
      </rPr>
      <t>The # of participants who answer "Always" and "Usually" can be summed to find # of participants who have OUD, served who report getting the social and emotional support they need.</t>
    </r>
  </si>
  <si>
    <t>A community overdose reversal is one where naloxone is administered by a community member who is not EMT or first responder staff</t>
  </si>
  <si>
    <t>5. Employment-Related Services</t>
  </si>
  <si>
    <t>This process measure indicates how many unique individuals are served by this strategy.
We understand that in some circumstances there will be duplication in this number. 
A unique participant may participate in multiple support programs so there may be duplication of unique participants when numbers across programs, project, sites, etc., are aggregated for this strategy. For example, a unique individual may be served by two different Employment Services programs offered by two different providers. That participant may be counted twice in the number you provide in the Employment-related Services tab.
There may be some duplication across strategies too. For example, a unique individual may receive services from a Employment Services provider and a Syringe Services Program. That participant may be counted in the number you provide in the Employment-related Services tab and in the number you provide in the Syringe Services Program tab.
A participant may receive services across local government boundaries (e.g., a person with OUD may reside in one county and receive services in another county). 
Number of screenings/referrals for, or calls to, a person do not equate to number of unique participants because one individual may receive multiple screenings/referrals/calls.</t>
  </si>
  <si>
    <t># of job training sessions offered</t>
  </si>
  <si>
    <t># of job skill building trainings offered</t>
  </si>
  <si>
    <t># of people assisted with job placement</t>
  </si>
  <si>
    <t># of interview coaching session offered</t>
  </si>
  <si>
    <t># of resume review sessions offered</t>
  </si>
  <si>
    <t># of participants who received professional attire</t>
  </si>
  <si>
    <t># of participants in community college courses</t>
  </si>
  <si>
    <t># of requests for transportation assistance fulfilled</t>
  </si>
  <si>
    <t xml:space="preserve"># of transportation vouchers distributed </t>
  </si>
  <si>
    <t>Does sum total (C37) match the reported # of unique participants (C27)? (Autocalculated)</t>
  </si>
  <si>
    <t># of unique participants who have OUD, served, who report they are satisfied with services</t>
  </si>
  <si>
    <t># of unique participants who have OUD, who attended job training and showed improvement from pre-test to post-test</t>
  </si>
  <si>
    <t>% of participants who showed improvement from pre-test to post-test in trainings</t>
  </si>
  <si>
    <t xml:space="preserve"># of unique participants who have OUD, who attended job training </t>
  </si>
  <si>
    <t># of unique participants who have OUD, who attended job training and then sought job placement services</t>
  </si>
  <si>
    <t>% of training participants who sought job placement services</t>
  </si>
  <si>
    <t># of unique participants who have OUD, who attended interview coaching session and improved their interviewing skills</t>
  </si>
  <si>
    <t>% of interview coaching participants who improved interviewing skills</t>
  </si>
  <si>
    <t># of unique participants who have OUD, who attended interview coaching session</t>
  </si>
  <si>
    <t># of unique participants who have OUD, who attended resume review session and improved their resumes</t>
  </si>
  <si>
    <t>% of resume review participants who improved resumes</t>
  </si>
  <si>
    <t># of unique participants who have OUD, who attended resume review session</t>
  </si>
  <si>
    <t xml:space="preserve"># of unique participants who have OUD, served who say they have the professional attire needed </t>
  </si>
  <si>
    <t xml:space="preserve">% of participants who say they have the professional attire needed </t>
  </si>
  <si>
    <t># of participants in community college courses, who completed their course(s)</t>
  </si>
  <si>
    <t>% of participants in community college courses, who completed their course(s)</t>
  </si>
  <si>
    <t xml:space="preserve"># of participants in community college courses </t>
  </si>
  <si>
    <t>% of requests for transportation assistance fulfilled</t>
  </si>
  <si>
    <t># of requests for transportation assistance</t>
  </si>
  <si>
    <t xml:space="preserve"># of transportation vouchers used </t>
  </si>
  <si>
    <t>% of transportation vouchers used</t>
  </si>
  <si>
    <t xml:space="preserve"># of people assisted with job placement who are employed 6 months after placement </t>
  </si>
  <si>
    <t xml:space="preserve">% of participants who received job-placement services that are employed 6 months after placement </t>
  </si>
  <si>
    <r>
      <t xml:space="preserve">Consider asking patients the Behavioral Risk Factor Surveillance System question, 
</t>
    </r>
    <r>
      <rPr>
        <b/>
        <sz val="11"/>
        <color theme="1"/>
        <rFont val="Calibri"/>
        <family val="2"/>
        <scheme val="minor"/>
      </rPr>
      <t xml:space="preserve">"How often do you get the social and emotional support you need?" 
1. Always
2. Usually
3. Sometimes
4. Rarely
5. Never
</t>
    </r>
    <r>
      <rPr>
        <sz val="11"/>
        <color theme="1"/>
        <rFont val="Calibri"/>
        <family val="2"/>
        <scheme val="minor"/>
      </rPr>
      <t>The # of participants who answer "Always" and "Usually" can be summed to find # of participants who have OUD, served who report getting the social and emotional support they need</t>
    </r>
  </si>
  <si>
    <t># of unique participants, who have OUD, served</t>
  </si>
  <si>
    <t>6. Early Intervention</t>
  </si>
  <si>
    <t xml:space="preserve"># of Youth Mental Health First-Aid training programs held </t>
  </si>
  <si>
    <t>Click here for more information about the Youth Mental Health First-Aid program</t>
  </si>
  <si>
    <t># of unique participants trained in Youth Mental Health First-Aid</t>
  </si>
  <si>
    <t># of trainers who provide Youth Mental Health First-Aid programs</t>
  </si>
  <si>
    <t xml:space="preserve"># of peer-based training programs held </t>
  </si>
  <si>
    <t># of unique participants trained in peer-based program</t>
  </si>
  <si>
    <t xml:space="preserve">Click here for resources on Early Intervention. 
Primary prevention activities should not be the focus of these Early Intervention programs. Primary prevention activities may be covered Exhibit B strategies, which require local governments to complete and submit an Option B Report and Recommendations. </t>
  </si>
  <si>
    <t># of trainers who provide peer-based programs</t>
  </si>
  <si>
    <t xml:space="preserve"># of other early intervention training programs held </t>
  </si>
  <si>
    <t>Click here for resources on Early Intervention. 
Primary prevention activities should not be the focus of these Early Intervention programs. Primary prevention activities may be covered in Exhibit B strategies, which require local governments to complete and submit an Option B Report and Recommendations.</t>
  </si>
  <si>
    <t># of unique participants trained in other early intervention programs</t>
  </si>
  <si>
    <t># of trainers who provide other early intervention programs</t>
  </si>
  <si>
    <r>
      <rPr>
        <b/>
        <sz val="11"/>
        <color theme="1"/>
        <rFont val="Calibri"/>
        <family val="2"/>
        <scheme val="minor"/>
      </rPr>
      <t>DEMOGRAPHICS:</t>
    </r>
    <r>
      <rPr>
        <sz val="11"/>
        <color theme="1"/>
        <rFont val="Calibri"/>
        <family val="2"/>
        <scheme val="minor"/>
      </rPr>
      <t xml:space="preserve"> Provide the following information on race and ethnicity for the # of unique participants trained during the current reporting period (fiscal year).</t>
    </r>
  </si>
  <si>
    <t># of unique participants trained</t>
  </si>
  <si>
    <t xml:space="preserve">Of the # of unique participants trained in the count above, how many people identified as: </t>
  </si>
  <si>
    <t># of unique participants trained, who are satisfied w/ training</t>
  </si>
  <si>
    <t>% of participants who are satisfied w/ training</t>
  </si>
  <si>
    <t>assessments may be used by trainers to determine satisfaction with training</t>
  </si>
  <si>
    <t xml:space="preserve">% of participants who feel more confident in supporting children and adolescents who may be struggling </t>
  </si>
  <si>
    <t>pre/post assessments may be used by trainers to determine a change in confidence</t>
  </si>
  <si>
    <t># of unique participants trained, who improved skills in supporting children and adolescents who may be struggling</t>
  </si>
  <si>
    <t>% of participants who improved skills in supporting children and adolescents who may be struggling</t>
  </si>
  <si>
    <t>pre/post assessments may be used by trainers to determine a change in skill</t>
  </si>
  <si>
    <t>% of participants who improved knowledge in supporting children and adolescents who may be struggling</t>
  </si>
  <si>
    <t>pre/post assessments may be used by trainers to determine a change in knowledge</t>
  </si>
  <si>
    <t>Percent (Autocalculated for Most Measures)</t>
  </si>
  <si>
    <t xml:space="preserve">% of participants who report using skills/knowledge gained in training </t>
  </si>
  <si>
    <t xml:space="preserve"># of unique participants trained, who report getting the social and emotional support they need </t>
  </si>
  <si>
    <r>
      <t xml:space="preserve">Consider asking participants the Behavioral Risk Factor Surveillance System question, 
</t>
    </r>
    <r>
      <rPr>
        <b/>
        <sz val="11"/>
        <color theme="1"/>
        <rFont val="Calibri"/>
        <family val="2"/>
        <scheme val="minor"/>
      </rPr>
      <t xml:space="preserve">"How often do you get the social and emotional support you need?" 
1. Always
2. Usually
3. Sometimes
4. Rarely
5. Never
</t>
    </r>
    <r>
      <rPr>
        <sz val="11"/>
        <color theme="1"/>
        <rFont val="Calibri"/>
        <family val="2"/>
        <scheme val="minor"/>
      </rPr>
      <t>The # of participants who answer "Always" and "Usually" can be summed to find # of participants who have OUD, served who report getting the social and emotional support they need</t>
    </r>
  </si>
  <si>
    <t>% of short-term suspensions</t>
  </si>
  <si>
    <t>This measure is the number of out-of-school short-term suspensions in educational facilities for all grades per 100 students. It is collected by NC Department of Public Instruction and an indicator for HNC 2030. Visit this link to download Table S-C1 for the 2023-24 report.</t>
  </si>
  <si>
    <t>7. Naloxone Distribution</t>
  </si>
  <si>
    <t xml:space="preserve">This process measure indicates how many unique individuals, who use opioid and/or have OUD, received naloxone kits.
We understand that in some circumstances there will be duplication in this number. 
A unique participant may participate in multiple support programs so there may be duplication of unique participants when numbers across programs, project, sites, etc., are aggregated for this strategy. 
There may be some duplication across strategies too. For example, a unique individual may receive services from an agency helping with Naloxone Distribution and an agency providing Employment Services. That participant may be counted in the number you provide in the Naloxone Distribution tab and in the number you provide in the Employment-related Services tab.
A participant may receive services across local government boundaries (e.g., a person with OUD may reside in one county and receive services in another county). 
Number of screenings/referrals for, or calls to, a person do not equate to number of unique participants because one individual may receive multiple screenings/referrals/calls. </t>
  </si>
  <si>
    <t># of intramuscular naloxone kits distributed</t>
  </si>
  <si>
    <t xml:space="preserve">A naloxone kit contains two doses. </t>
  </si>
  <si>
    <t># of intranasal naloxone kits distributed</t>
  </si>
  <si>
    <t xml:space="preserve"># of trainings on harm reduction (e.g., overdose prevention, safer use practice, disease prevention) provided </t>
  </si>
  <si>
    <t># of people trained in harm reduction</t>
  </si>
  <si>
    <t># of naloxone trainings</t>
  </si>
  <si>
    <t xml:space="preserve"># of people trained on naloxone </t>
  </si>
  <si>
    <t>This process measure indicates how many unique individuals, who use opioid and/or have OUD, received naloxone kits.
We understand that in some circumstances there will be duplication in this number. 
A unique participant may participate in multiple support programs so there may be duplication of unique participants when numbers across programs, project, sites, etc., are aggregated for this strategy. 
There may be some duplication across strategies too. For example, a unique individual may receive services from an agency helping with Naloxone Distribution and an agency providing Employment Services. That participant may be counted in the number you provide in the Naloxone Distribution tab and in the number you provide in the Employment-related Services tab.
A participant may receive services across local government boundaries (e.g., a person with OUD may reside in one county and receive services in another county). 
Number of screenings/referrals for, or calls to, a person do not equate to number of unique participants because one individual may receive multiple screenings/referrals/calls.</t>
  </si>
  <si>
    <t>Does sum total (C33) match the reported # of unique patients (C23)? (Autocalculated)</t>
  </si>
  <si>
    <t>% of participants, who have OUD, who are satisfied w/ services</t>
  </si>
  <si>
    <t># of naloxone distributed to individuals</t>
  </si>
  <si>
    <t>% of naloxone distributed to individuals</t>
  </si>
  <si>
    <t># of naloxone distributed to EMS</t>
  </si>
  <si>
    <t>% of naloxone distributed to EMS</t>
  </si>
  <si>
    <t># of naloxone distributed to hospital ED</t>
  </si>
  <si>
    <t>% of naloxone distributed to hospital ED</t>
  </si>
  <si>
    <t># of naloxone distributed to community based organizations</t>
  </si>
  <si>
    <t>% of naloxone distributed to community based organizations</t>
  </si>
  <si>
    <t># of naloxone distributed to firefighters</t>
  </si>
  <si>
    <t>% of naloxone distributed to firefighters</t>
  </si>
  <si>
    <t># of naloxone distributed to police</t>
  </si>
  <si>
    <t>% of naloxone distributed to police</t>
  </si>
  <si>
    <t># of those trained on naloxone, who report they know how to respond to an opioid overdose and administer naloxone</t>
  </si>
  <si>
    <t>% of those trained who report they know how to respond to an opioid overdose and administer naloxone</t>
  </si>
  <si>
    <t># of months in past year that program had to ration naloxone</t>
  </si>
  <si>
    <t># of patients who were visited by EMS more than once because of overdose</t>
  </si>
  <si>
    <t xml:space="preserve"># of patients who were admitted to the ED more than once because of overdose </t>
  </si>
  <si>
    <t>This process measure indicates how many unique individuals, who use opioid and/or have OUD, have been served by PORT.
We understand that in some circumstances there will be duplication in this number. 
A unique participant may participate in multiple support programs so there may be duplication of unique participants when numbers across programs, project, sites, etc., are aggregated for this strategy. 
There may be some duplication across strategies too. For example, a unique individual may receive services from the PORT and receive services from a Syringe Services Program. That participant may be counted in the number you provide in the Post Overdose Response tab and in the number you provide in the Syringe Services Program tab.
A participant may receive services across local government boundaries (e.g., a person with OUD may reside in one county and receive services in another county). 
Number of screenings/referrals for, or calls to, a person do not equate to number of unique participants because one individual may receive multiple screenings/referrals/calls.</t>
  </si>
  <si>
    <t># of established agency-level network partners</t>
  </si>
  <si>
    <t># of referrals to PORT following an overdose reversal</t>
  </si>
  <si>
    <t># of people who experience an overdose who agree to talk with a PORT member</t>
  </si>
  <si>
    <t># of total contacts with all participants who use opioids and/or have OUD</t>
  </si>
  <si>
    <t xml:space="preserve">“# of total contacts with all participants who use opioids and/or have OUD” will most likely be greater than “# of unique participants, who use opioids and/or have OUD, served” because a unique participant will typically receive multiple contacts. </t>
  </si>
  <si>
    <t># of participants who use opioids and/or have OUD referred to addiction treatment</t>
  </si>
  <si>
    <t># of participants who use opioids and/or have OUD referred to recovery supports (e.g., employment services, housing services, etc.)</t>
  </si>
  <si>
    <t># of participants who use opioids and/or have OUD referred to harm reduction services (e.g., syringe and supply access, overdose prevention education, disease prevention, etc.)</t>
  </si>
  <si>
    <t># of participants who use opioids and/or have OUD referred to primary healthcare</t>
  </si>
  <si>
    <t># of participants who use opioids and/or have OUD referred to other services</t>
  </si>
  <si>
    <t>Does sum total (C37) match the reported # of unique patients (C27)? (Autocalculated)</t>
  </si>
  <si>
    <t># of EMS calls for opioid overdose</t>
  </si>
  <si>
    <t>% of EMS calls for opioid overdose</t>
  </si>
  <si>
    <t># of EMS calls</t>
  </si>
  <si>
    <t xml:space="preserve"># of unique participants with OUD served who were connected to housing services and retained housing </t>
  </si>
  <si>
    <t xml:space="preserve">% of participants with OUD who retain housing at 6 months through engagement with recovery support services at 6 months </t>
  </si>
  <si>
    <t># of unique participants with OUD served who were connected to harm reduction services and remained engaged with harm reduction services</t>
  </si>
  <si>
    <t>Recommended measure at six months. If measure for engagement is taken at another increment, please describe this in the "Notes" column</t>
  </si>
  <si>
    <t># of unique participants with OUD served who were referred to other services and who kept using services</t>
  </si>
  <si>
    <t># of participants who use opioids and/or have OUD, referred to  other services</t>
  </si>
  <si>
    <r>
      <t xml:space="preserve">Consider asking patients the Behavioral Risk Factor Surveillance System question, 
</t>
    </r>
    <r>
      <rPr>
        <b/>
        <sz val="11"/>
        <color theme="1"/>
        <rFont val="Calibri"/>
        <family val="2"/>
        <scheme val="minor"/>
      </rPr>
      <t xml:space="preserve">"How often do you get the social and emotional support you need?" 
1. Always
2. Usually
3. Sometimes
4. Rarely
5. Never
</t>
    </r>
    <r>
      <rPr>
        <sz val="11"/>
        <color theme="1"/>
        <rFont val="Calibri"/>
        <family val="2"/>
        <scheme val="minor"/>
      </rPr>
      <t>The # of participants who answer "Always" and "Usually" can be summed to find # of participants who have OUD, served who report getting the social and emotional support they need</t>
    </r>
  </si>
  <si>
    <t>% of residents receiving dispensed buprenorphine prescriptions</t>
  </si>
  <si>
    <t xml:space="preserve">9. Syringe Services Programs </t>
  </si>
  <si>
    <t xml:space="preserve"> # of unique participants, who use opioids and/or have OUD, served</t>
  </si>
  <si>
    <t>This process measure indicates how many unique individuals are served by this strategy.
We understand that in some circumstances there will be duplication in this number. 
A unique participant may participate in multiple support programs so there may be duplication of unique participants when numbers across programs, project, sites, etc., are aggregated for this strategy. 
There may be some duplication across strategies too. For example, a unique individual may receive services from a Syringe Services Program and a Recovery Support Services provider. That participant may be counted in the number you provide in the Syringe Services Program tab and in the number you provide in the Recovery Support Services tab.
A participant may receive services across local government boundaries (e.g., a person with OUD may reside in one county and receive services in another county). 
Number of screenings/referrals for, or calls to, a person do not equate to number of unique participants because one individual may receive multiple screenings/referrals/calls.</t>
  </si>
  <si>
    <t xml:space="preserve"> # of total contacts the program had with all participants</t>
  </si>
  <si>
    <t xml:space="preserve">“# of total contacts the program had with all participants”
will most likely be greater than “# of unique participants, who use opioids and/or have OUD, served” because a unique participant will typically receive multiple contacts. </t>
  </si>
  <si>
    <t xml:space="preserve"> # of syringes distributed</t>
  </si>
  <si>
    <t xml:space="preserve"> # of types of supplies distributed (not count of individual items)</t>
  </si>
  <si>
    <t># of trainings on harm reduction (e.g., overdose prevention, safer use practice, disease prevention) provided to participants</t>
  </si>
  <si>
    <t># of participants trained on harm reduction (e.g., overdose prevention, safer use practice, disease prevention)</t>
  </si>
  <si>
    <t># of participants referred to Treatment Services for OUD</t>
  </si>
  <si>
    <t># of participants referred to Mental Health Services</t>
  </si>
  <si>
    <t># of participants referred to Primary Care Services</t>
  </si>
  <si>
    <t># of participants referred to Employment Resources</t>
  </si>
  <si>
    <t># of participants referred to Housing Resources</t>
  </si>
  <si>
    <t>Does sum total (C38) match the reported # of unique patients (C28)? (Autocalculated)</t>
  </si>
  <si>
    <t># of unique participants, who use opioids and/or have OUD, served who report they have enough sterile syringes to cover every injection between SSP visits</t>
  </si>
  <si>
    <t>% of participants who report they have enough sterile syringes to cover every injection between SSP visits</t>
  </si>
  <si>
    <t># of participants trained who increased their knowledge of harm reduction practices</t>
  </si>
  <si>
    <t>% of participants who increase their knowledge of harm reduction practices</t>
  </si>
  <si>
    <t xml:space="preserve"># of participants engaged with SSP services at 6 months </t>
  </si>
  <si>
    <t>% of participants with OUD engaged with SSP services at 6 months</t>
  </si>
  <si>
    <t xml:space="preserve">Recommended measure at six months. If measure for engagement is taken at another increment, please describe this in the "Notes" column.
</t>
  </si>
  <si>
    <t># of participants using mental health services at 6 months</t>
  </si>
  <si>
    <t>% of participants with OUD using mental health services at 6 months</t>
  </si>
  <si>
    <t xml:space="preserve">Recommended measure at six months. If measure for utilization is taken at another increment, please describe this in the "Notes" column.
</t>
  </si>
  <si>
    <t># of participants with OUD using primary healthcare services at 6 months</t>
  </si>
  <si>
    <t># of participants who have obtained employment at 6 months, through engagement with recovery support services</t>
  </si>
  <si>
    <t xml:space="preserve">% of participants who have obtained employment at 6 months </t>
  </si>
  <si>
    <t># of participants who retain housing at 6 months, through engagement with recovery support services</t>
  </si>
  <si>
    <t>% of participants who retain housing at 6 months</t>
  </si>
  <si>
    <t># of participants who report getting the social and emotional support they need</t>
  </si>
  <si>
    <t>% of participants who report getting the social and emotional support they need</t>
  </si>
  <si>
    <r>
      <t xml:space="preserve">Consider asking patients the Behavioral Risk Factor Surveillance System question, 
</t>
    </r>
    <r>
      <rPr>
        <b/>
        <sz val="11"/>
        <color theme="1"/>
        <rFont val="Calibri"/>
        <family val="2"/>
        <scheme val="minor"/>
      </rPr>
      <t xml:space="preserve">"How often do you get the social and emotional support you need?" 
1. Always
2. Usually
3. Sometimes
4. Rarely
5. Never
</t>
    </r>
    <r>
      <rPr>
        <sz val="11"/>
        <color theme="1"/>
        <rFont val="Calibri"/>
        <family val="2"/>
        <scheme val="minor"/>
      </rPr>
      <t>The # of participants who answer "Always" and "Usually" can be summed to find # of participants who have OUD, served who report getting the social and emotional support they need.</t>
    </r>
  </si>
  <si>
    <t>10. Criminal Justice Diversion</t>
  </si>
  <si>
    <t># of 911 calls with primary concern related to substance use</t>
  </si>
  <si>
    <t># of dispositions where person was transported to services by law enforcement</t>
  </si>
  <si>
    <t># of dispositions where person was stabilized in community</t>
  </si>
  <si>
    <t># of arrest diversion referrals to pre-arrest diversion programs by law enforcement</t>
  </si>
  <si>
    <t># of social referrals to pre-arrest diversion programs by law enforcement</t>
  </si>
  <si>
    <t># of intakes for pre-arrest diversion programs completed</t>
  </si>
  <si>
    <t># of unique participants enrolled in pre-arrest diversion programs</t>
  </si>
  <si>
    <t>This process measure indicates how many unique individuals are served by this strategy.
We understand that in some circumstances there will be duplication in this number. 
A unique participant may participate in multiple support programs so there may be duplication of unique participants when numbers across programs, project, sites, etc., are aggregated for this strategy. 
There may be some duplication across strategies too. For example, a unique individual may receive services from a Criminal Justice Diversion Program and a Recovery Support Services provider. That participant may be counted in the number you provide in the Criminal Justice Diversion Programs tab and in the number you provide in the Recovery Support Services tab.
A participant may receive services across local government boundaries (e.g., a person with OUD may reside in one county and receive services in another county). 
Number of screenings/referrals for, or calls to, a person do not equate to number of unique participants because one individual may receive multiple screenings/referrals/calls.</t>
  </si>
  <si>
    <t># of full-time pre-arrest diversion program staff</t>
  </si>
  <si>
    <t># of participants on staff caseload (average)</t>
  </si>
  <si>
    <t xml:space="preserve"> # of contacts with pre-arrest diversion program participants </t>
  </si>
  <si>
    <t># of people arrested who are screened for OUD</t>
  </si>
  <si>
    <t xml:space="preserve"># of referrals to post-arrest diversion programs by jail/correctional staff </t>
  </si>
  <si>
    <t># of intakes for post-arrest diversion programs completed</t>
  </si>
  <si>
    <t># of unique participants enrolled in post-arrest diversion programs</t>
  </si>
  <si>
    <t># of dedicated post-arrest diversion program staff</t>
  </si>
  <si>
    <t># of contacts with post-arrest diversion program participants</t>
  </si>
  <si>
    <t># of people at intake with no fixed address or address is shelter</t>
  </si>
  <si>
    <t xml:space="preserve"># of referrals to pre-trial service programs by court staff </t>
  </si>
  <si>
    <t># of intakes for pre-trial service programs completed</t>
  </si>
  <si>
    <t># of unique participants enrolled in pre-trial service programs</t>
  </si>
  <si>
    <t># of contacts with pre-trial service program participants</t>
  </si>
  <si>
    <t># of initial hearings annually for people identified as having opioid use disorder</t>
  </si>
  <si>
    <t xml:space="preserve"># of participants who use opioids and/or have OUD, referred to recovery supports (e.g., employment services, housing services, etc.) </t>
  </si>
  <si>
    <t xml:space="preserve"># of participants who use opioids and/or have OUD, referred to harm reduction services (e.g., syringe and supply access, overdose prevention education, disease prevention, etc.) </t>
  </si>
  <si>
    <t># of participants who use opioids and/or have OUD, provided addiction treatment</t>
  </si>
  <si>
    <t># of participants who use opioids and/or have OUD, provided with recovery support services (e.g., employment services, housing services, etc.)</t>
  </si>
  <si>
    <t># of participants who use opioids and/or have OUD, provided with harm reduction services</t>
  </si>
  <si>
    <t># of participants who use opioids and/or have OUD, provided with primary healthcare services</t>
  </si>
  <si>
    <t># of participants who use opioids and/or have OUD, provided with other services</t>
  </si>
  <si>
    <t># of naloxone kits provided</t>
  </si>
  <si>
    <t>Does sum total (C65) match the reported # of unique patients (C55)? (Autocalculated)</t>
  </si>
  <si>
    <t>% of 911 calls related to substance use concerns</t>
  </si>
  <si>
    <t># of 911 calls</t>
  </si>
  <si>
    <t># of people arrested who screen positive for OUD</t>
  </si>
  <si>
    <t>% of people arrested who screen positive for OUD</t>
  </si>
  <si>
    <t># of law enforcement officers who have referred to diversion program</t>
  </si>
  <si>
    <t>% of law enforcement officers who have referred to diversion program</t>
  </si>
  <si>
    <t># of law enforcement officers</t>
  </si>
  <si>
    <t># of unique participants, who use opioids and/or have OUD, served, who are connected to services</t>
  </si>
  <si>
    <t>% of participants connected to services</t>
  </si>
  <si>
    <t># of unique participants, who use opioids and/or have OUD, served, who have been provided with services</t>
  </si>
  <si>
    <t>% of participants provided with services</t>
  </si>
  <si>
    <t xml:space="preserve"># of referrals that resulted in enrollment in diversion program </t>
  </si>
  <si>
    <t xml:space="preserve">% of referrals that resulted in enrollment in diversion program </t>
  </si>
  <si>
    <t># of referrals to diversion programs</t>
  </si>
  <si>
    <t xml:space="preserve">% of participants who have obtained/retained employment at 6 months </t>
  </si>
  <si>
    <t># of participants who retain housing at 6 months</t>
  </si>
  <si>
    <t xml:space="preserve">% of participants who obtained/retained housing at 6 months </t>
  </si>
  <si>
    <t># of unique participants with OUD served who were referred to harm reduction services and remained engaged with harm reduction services</t>
  </si>
  <si>
    <t xml:space="preserve">% of participants engaged with harm reduction services at 6 months </t>
  </si>
  <si>
    <t xml:space="preserve">% of participants using primary healthcare services at 6 months </t>
  </si>
  <si>
    <t># of participants with OUD using other services at 6 months</t>
  </si>
  <si>
    <t xml:space="preserve">% of participants using other services at 6 months </t>
  </si>
  <si>
    <t>11. Addiction Treatment for Incarcerated Persons</t>
  </si>
  <si>
    <t xml:space="preserve"># of people who are incarcerated screened as having OUD </t>
  </si>
  <si>
    <t># of people who are incarcerated who receive methadone for OUD</t>
  </si>
  <si>
    <t># of people who are incarcerated who receive buprenorphine for OUD</t>
  </si>
  <si>
    <t># of people who are incarcerated who receive naltrexone for OUD</t>
  </si>
  <si>
    <t># of group classes, for people who are incarcerated, held on overdose prevention</t>
  </si>
  <si>
    <t># of people who are incarcerated that attended group classes on overdose prevention</t>
  </si>
  <si>
    <t># of group classes, for staff, held on overdose prevention</t>
  </si>
  <si>
    <t># of staff that attended group classes on overdose prevention</t>
  </si>
  <si>
    <t># of naloxone kits distributed to people who were incarcerated upon release</t>
  </si>
  <si>
    <t xml:space="preserve"># of opioid overdose reversals using naloxone within the jail or prison </t>
  </si>
  <si>
    <t># of deaths due to overdose within the jail or prison</t>
  </si>
  <si>
    <t># of referrals made for continued MAT support upon release</t>
  </si>
  <si>
    <t>This process measure indicates how many unique individuals are served by this strategy. It is the sum of the # of people who are incarcerated who receive: 
-methadone for OUD,
-buprenorphine for OUD, and
-naltrexone for OUD.</t>
  </si>
  <si>
    <t>Does sum total (C38) match the reported # of unique participants (C28)? (Autocalculated)</t>
  </si>
  <si>
    <t xml:space="preserve">
# of people who are incarcerated who receive medication for OUD, who report they are satisfied with services</t>
  </si>
  <si>
    <t xml:space="preserve">
# of people who are incarcerated who receive medication for OUD</t>
  </si>
  <si>
    <t># of people who are incarcerated that are screened for OUD</t>
  </si>
  <si>
    <t>% of people who are incarcerated that are screened for OUD</t>
  </si>
  <si>
    <t># of people incarcerated</t>
  </si>
  <si>
    <t># of people who increase knowledge about overdose prevention after attending group classes</t>
  </si>
  <si>
    <t>% of people who increase knowledge about overdose prevention after attending group classes</t>
  </si>
  <si>
    <t># of people who attended group classes on overdose prevention</t>
  </si>
  <si>
    <t># of referrals made for continued MAT support upon release, that resulted in first appointment</t>
  </si>
  <si>
    <t>% of referrals to services that result in first appointment</t>
  </si>
  <si>
    <t># of people released from jail, who receive a naloxone kit upon release</t>
  </si>
  <si>
    <t>% of people who were incarcerated that upon release received naloxone kits</t>
  </si>
  <si>
    <t># of people released from jail</t>
  </si>
  <si>
    <t xml:space="preserve">% of participants who are incarcerated that screen positive for OUD and then receive methadone in jail </t>
  </si>
  <si>
    <t xml:space="preserve"># of people who are incarcerated and screen positive as having OUD </t>
  </si>
  <si>
    <t># of people who are incarcerated and screen positive as having OUD and then receive buprenorphine in jail</t>
  </si>
  <si>
    <t xml:space="preserve">% of participants who are incarcerated that screen positive for OUD and then receive buprenorphine in jail </t>
  </si>
  <si>
    <t># of people who are incarcerated and screen positive as having OUD and then naltrexone in jail</t>
  </si>
  <si>
    <t xml:space="preserve">% of participants who are incarcerated and screen positive for OUD and then receive naltrexone in jail </t>
  </si>
  <si>
    <r>
      <t xml:space="preserve"># of people who are incarcerated and screen positive as having OUD  who </t>
    </r>
    <r>
      <rPr>
        <b/>
        <sz val="11"/>
        <color theme="1"/>
        <rFont val="Calibri"/>
        <family val="2"/>
        <scheme val="minor"/>
      </rPr>
      <t>started</t>
    </r>
    <r>
      <rPr>
        <sz val="11"/>
        <color theme="1"/>
        <rFont val="Calibri"/>
        <family val="2"/>
        <scheme val="minor"/>
      </rPr>
      <t xml:space="preserve"> MAT in jail</t>
    </r>
  </si>
  <si>
    <t xml:space="preserve">% of participants who are incarcerated who started MAT in jail </t>
  </si>
  <si>
    <r>
      <t xml:space="preserve"># of participants who are incarcerated and were on MAT before entering jail, who </t>
    </r>
    <r>
      <rPr>
        <b/>
        <sz val="11"/>
        <color theme="1"/>
        <rFont val="Calibri"/>
        <family val="2"/>
        <scheme val="minor"/>
      </rPr>
      <t xml:space="preserve">continued </t>
    </r>
    <r>
      <rPr>
        <sz val="11"/>
        <color theme="1"/>
        <rFont val="Calibri"/>
        <family val="2"/>
        <scheme val="minor"/>
      </rPr>
      <t xml:space="preserve">MAT in jail </t>
    </r>
  </si>
  <si>
    <t xml:space="preserve">% of participants who are incarcerated who were on MAT before entering jail and continued MAT in jail </t>
  </si>
  <si>
    <t xml:space="preserve"># of participants who are incarcerated and were on MAT before entering jail </t>
  </si>
  <si>
    <t xml:space="preserve"># of deaths due to overdose within the jail </t>
  </si>
  <si>
    <t xml:space="preserve">% of total deaths within jail that are due to overdose </t>
  </si>
  <si>
    <t xml:space="preserve"># of deaths within the jail </t>
  </si>
  <si>
    <t># of people who are incarcerated screened as having OUD, who report getting the social and emotional support they need</t>
  </si>
  <si>
    <t>12. Reentry</t>
  </si>
  <si>
    <t># of unique participants who use opioids and/or have OUD, enrolled</t>
  </si>
  <si>
    <t>This process measure indicates how many unique individuals are served by this strategy.
We understand that in some circumstances there will be duplication in this number. 
A unique participant may participate in multiple support programs so there may be duplication of unique participants when numbers across programs, project, sites, etc., are aggregated for this strategy. 
There may be some duplication across strategies too. For example, a unique individual may receive services from a Reentry Program and an Evidence-based Addiction Treatment provider. That participant may be counted in the number you provide in the Reentry Program tab and in the number you provide in the Evidence-based Addiction Treatment tab.
A participant may receive services across local government boundaries (e.g., a person with OUD may reside in one county and receive services in another county). 
Number of screenings/referrals for, or calls to, a person do not equate to number of unique participants because one individual may receive multiple screenings/referrals/calls.</t>
  </si>
  <si>
    <t># of written transition case plans developed prior to release</t>
  </si>
  <si>
    <t># of written transition case plans updated during participation</t>
  </si>
  <si>
    <t># of case management meetings attended by participants</t>
  </si>
  <si>
    <t># of OUD treatment sessions attended by participants</t>
  </si>
  <si>
    <t># of reentry navigators/peer support specialists on staff</t>
  </si>
  <si>
    <t># of participants provided with harm reduction education</t>
  </si>
  <si>
    <r>
      <rPr>
        <b/>
        <sz val="11"/>
        <color theme="1"/>
        <rFont val="Calibri"/>
        <family val="2"/>
        <scheme val="minor"/>
      </rPr>
      <t>DEMOGRAPHICS:</t>
    </r>
    <r>
      <rPr>
        <sz val="11"/>
        <color theme="1"/>
        <rFont val="Calibri"/>
        <family val="2"/>
        <scheme val="minor"/>
      </rPr>
      <t xml:space="preserve"> Provide the following information on race and ethnicity for the # of unique participants, who use opioids and/or have OUD, enrolled during the current reporting period (fiscal year).</t>
    </r>
  </si>
  <si>
    <t xml:space="preserve">Of the # of unique participants, who use opioids and/or have OUD, enrolled in the count above, how many people identified as: </t>
  </si>
  <si>
    <t>Does sum total (C44) match the reported # of unique participants (C34)? (Autocalculated)</t>
  </si>
  <si>
    <t># of unique participants who use opioids and/or have OUD, enrolled, who report they are satisfied with services</t>
  </si>
  <si>
    <t># of unique participants who use opioids and/or have OUD, enrolled who have an updated transition case plan</t>
  </si>
  <si>
    <t xml:space="preserve">% of participants with updated transition case plan </t>
  </si>
  <si>
    <t>% of case management meetings attended by participants</t>
  </si>
  <si>
    <t># of case management meetings offered</t>
  </si>
  <si>
    <t>% of OUD treatment sessions attended by participants</t>
  </si>
  <si>
    <t># of OUD treatment sessions offered</t>
  </si>
  <si>
    <t xml:space="preserve"># of unique participants who use opioids and/or have OUD, enrolled, who experience an arrest (i.e., arrest for misdemeanor and/or low-level felony) within 6 months of completing program </t>
  </si>
  <si>
    <t xml:space="preserve">% of participants who experience an arrest (i.e., arrest for misdemeanor and/or low-level felony) within 6 months of completing program </t>
  </si>
  <si>
    <t># of participants who use opioids and/or have OUD, who were referred to employment services and obtained employment</t>
  </si>
  <si>
    <t xml:space="preserve">% of participants with OUD who have obtained employment at 6 months, through engagement with recovery support services at 6 months </t>
  </si>
  <si>
    <t xml:space="preserve"># of participants who use opioids and/or have OUD, who were referred to housing services and retained housing </t>
  </si>
  <si>
    <t># of participants who use opioids and/or have OUD, referred to harm reduction services who remained engaged with harm reduction services</t>
  </si>
  <si>
    <t xml:space="preserve">% of participants with OUD engaged with harm reduction services at 6 months </t>
  </si>
  <si>
    <t># of unique participants with OUD served who were referred to primary healthcare services and who kept using services</t>
  </si>
  <si>
    <t xml:space="preserve">% of participants with OUD using primary healthcare services at 6 months </t>
  </si>
  <si>
    <t># of unique participants who use opioids and/or have OUD enrolled, who report they are satisfied with services</t>
  </si>
  <si>
    <t>Exhibit B Measures</t>
  </si>
  <si>
    <t>!!PLEASE NOTE!! The NC MOA requires local governments completing the STANDARD FORM to provide demographic information. If your local government is reporting on Exhibit B strategies in the impact report, you do not need to enter demographic data here. We will be reaching out to you at a later date to gather that data.</t>
  </si>
  <si>
    <t>Insert Start and End Date for each strategy reported below: (MM/DD/YYYY)</t>
  </si>
  <si>
    <t xml:space="preserve"> For each Exhibit B strategy that your local government has chosen to fund: 1. fill in at least one row with a Process Measure, 2. fill in at least one row with a Quality Measure, and, 3. fill in at least one row with an Outcome Measure. </t>
  </si>
  <si>
    <t>Start Date</t>
  </si>
  <si>
    <t>End Date</t>
  </si>
  <si>
    <t>Exhibit B Strategy</t>
  </si>
  <si>
    <t>Type of Measure</t>
  </si>
  <si>
    <t>Measure Name</t>
  </si>
  <si>
    <t>Is this a count or percent?</t>
  </si>
  <si>
    <t>What is the current value (i.e., count or percent)?</t>
  </si>
  <si>
    <t xml:space="preserve">Example </t>
  </si>
  <si>
    <t># of trainings offered</t>
  </si>
  <si>
    <t># of Trauma Smart trainings offered to teachers in county's school system</t>
  </si>
  <si>
    <t>Data source is programmatic records</t>
  </si>
  <si>
    <t>% of participants who increased their knowledge of Attachment, Self-Regulation, and Competency Framework</t>
  </si>
  <si>
    <t>number of participants who improved their score from pre-test to post test
divided by 
number of participants</t>
  </si>
  <si>
    <t>85%</t>
  </si>
  <si>
    <t>Data source is Trauma Smart Trainer who will provide data from pre/post tests; participants are those who went through the training</t>
  </si>
  <si>
    <t>number of out-of-school short-term suspensions in educational facilities for all grades per 100 students in school system</t>
  </si>
  <si>
    <t>15%</t>
  </si>
  <si>
    <t>% of short-term suspension for our public school system; we hope this decreases over time. Data source is NC Dept of Public Instruction's Short -term Suspension Stats for Schools (2023-2024)</t>
  </si>
  <si>
    <r>
      <t xml:space="preserve">As part of the Annual Impact Report, this Excel workbook will capture information on process, quality, and outcome measures associated with strategies your local government has chosen to fund. This workbook offers separate worksheets (or tabs) for each of the 12 Exhibit A strategies, along with a separate worksheet for all Exhibit B strategies. 
</t>
    </r>
    <r>
      <rPr>
        <b/>
        <sz val="16"/>
        <color theme="1"/>
        <rFont val="Calibri"/>
        <family val="2"/>
        <scheme val="minor"/>
      </rPr>
      <t xml:space="preserve">You need to complete the worksheets only for the strategies your local government disbursed funds for during the 2024-2025 Fiscal Year. </t>
    </r>
    <r>
      <rPr>
        <sz val="16"/>
        <color theme="1"/>
        <rFont val="Calibri"/>
        <family val="2"/>
        <scheme val="minor"/>
      </rPr>
      <t xml:space="preserve">
</t>
    </r>
    <r>
      <rPr>
        <b/>
        <sz val="16"/>
        <color theme="1"/>
        <rFont val="Calibri"/>
        <family val="2"/>
        <scheme val="minor"/>
      </rPr>
      <t>This report is due on September 27, 2025.</t>
    </r>
  </si>
  <si>
    <t>Version Date 06.2025</t>
  </si>
  <si>
    <r>
      <t>Process measures</t>
    </r>
    <r>
      <rPr>
        <sz val="11"/>
        <color rgb="FF000000"/>
        <rFont val="Calibri"/>
        <scheme val="minor"/>
      </rPr>
      <t xml:space="preserve"> </t>
    </r>
    <r>
      <rPr>
        <sz val="11"/>
        <color rgb="FF000000"/>
        <rFont val="Calibri"/>
        <family val="2"/>
        <scheme val="minor"/>
      </rPr>
      <t>answer the question, “How much did you do?”. Please quantify the process measures relevant to your implementation of this strategy. Indicate whether the count represents efforts supported only by opioid settlement funds or efforts supported by multiple funding sources including opioid settlement funds. Process measures should reflect numbers from the current reporting period (fiscal year).</t>
    </r>
  </si>
  <si>
    <t>See Exhibit C of the NC MOA for descriptions of the activities needed to completed the collaborative strategic planning process</t>
  </si>
  <si>
    <t># of unique patients with OUD who were connected to treatment and have adhered to treatment at 6 months</t>
  </si>
  <si>
    <t># of patients who have OUD served who report getting the social and emotional support they need</t>
  </si>
  <si>
    <t>Treatment services rate per 100,000 residents, representing # of uninsured people and Medicaid beneficiaries who received treatment for OUD</t>
  </si>
  <si>
    <t xml:space="preserve"># of unique participants trained, who report using skills/knowledge gained in training </t>
  </si>
  <si>
    <t># of unique participants trained, who improved knowledge in supporting children and adolescents who may be struggling</t>
  </si>
  <si>
    <t xml:space="preserve"># of unique participants trained, who feel more confident in supporting children and adolescents who may be struggling </t>
  </si>
  <si>
    <t># of participants who have obtained employment at 6 months</t>
  </si>
  <si>
    <t>For this quality measure, the denominator is the sum of the # of people who are incarcerated who receive: 
-methadone for OUD,
-buprenorphine for OUD, and
-naltrexone for OUD.</t>
  </si>
  <si>
    <t># of people who are incarcerated and screen positive as having OUD and then receive methadone in jail</t>
  </si>
  <si>
    <t>For more information, see this document.</t>
  </si>
  <si>
    <t>8. Post-Overdose Response Teams</t>
  </si>
  <si>
    <t xml:space="preserve">[     ] Insert "X" here if your local government is electing to report data by zip code to fulfill the demographics requirement this fiscal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</si>
</sst>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b/>
      <sz val="11"/>
      <color theme="1"/>
      <name val="Calibri"/>
      <family val="2"/>
      <scheme val="minor"/>
    </font>
    <font>
      <b/>
      <sz val="14"/>
      <color theme="1"/>
      <name val="Calibri"/>
      <family val="2"/>
      <scheme val="minor"/>
    </font>
    <font>
      <b/>
      <sz val="22"/>
      <color theme="1"/>
      <name val="Calibri"/>
      <family val="2"/>
      <scheme val="minor"/>
    </font>
    <font>
      <sz val="11"/>
      <name val="Calibri"/>
      <family val="2"/>
      <scheme val="minor"/>
    </font>
    <font>
      <sz val="11"/>
      <color rgb="FF000000"/>
      <name val="Calibri"/>
      <family val="2"/>
      <scheme val="minor"/>
    </font>
    <font>
      <sz val="11"/>
      <color theme="7" tint="-0.249977111117893"/>
      <name val="Calibri"/>
      <family val="2"/>
      <scheme val="minor"/>
    </font>
    <font>
      <sz val="11"/>
      <color theme="0"/>
      <name val="Calibri"/>
      <family val="2"/>
      <scheme val="minor"/>
    </font>
    <font>
      <sz val="11"/>
      <color rgb="FF008080"/>
      <name val="Calibri"/>
      <family val="2"/>
      <scheme val="minor"/>
    </font>
    <font>
      <b/>
      <sz val="22"/>
      <name val="Calibri"/>
      <family val="2"/>
      <scheme val="minor"/>
    </font>
    <font>
      <b/>
      <sz val="22"/>
      <color theme="0"/>
      <name val="Calibri"/>
      <family val="2"/>
      <scheme val="minor"/>
    </font>
    <font>
      <b/>
      <sz val="11"/>
      <name val="Calibri"/>
      <family val="2"/>
      <scheme val="minor"/>
    </font>
    <font>
      <sz val="11"/>
      <color theme="1"/>
      <name val="Calibri"/>
      <family val="2"/>
      <scheme val="minor"/>
    </font>
    <font>
      <sz val="11"/>
      <color theme="0" tint="-4.9989318521683403E-2"/>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b/>
      <sz val="18"/>
      <color theme="1"/>
      <name val="Calibri"/>
      <family val="2"/>
      <scheme val="minor"/>
    </font>
    <font>
      <b/>
      <sz val="26"/>
      <color theme="1"/>
      <name val="Calibri"/>
      <family val="2"/>
      <scheme val="minor"/>
    </font>
    <font>
      <sz val="14"/>
      <color theme="1"/>
      <name val="Calibri"/>
      <family val="2"/>
      <scheme val="minor"/>
    </font>
    <font>
      <sz val="16"/>
      <color theme="1"/>
      <name val="Calibri"/>
      <family val="2"/>
      <scheme val="minor"/>
    </font>
    <font>
      <sz val="16"/>
      <name val="Calibri"/>
      <family val="2"/>
      <scheme val="minor"/>
    </font>
    <font>
      <u/>
      <sz val="16"/>
      <color theme="1"/>
      <name val="Calibri"/>
      <family val="2"/>
      <scheme val="minor"/>
    </font>
    <font>
      <b/>
      <u/>
      <sz val="16"/>
      <color theme="1"/>
      <name val="Calibri"/>
      <family val="2"/>
      <scheme val="minor"/>
    </font>
    <font>
      <u/>
      <sz val="12"/>
      <color theme="10"/>
      <name val="Calibri"/>
      <family val="2"/>
      <scheme val="minor"/>
    </font>
    <font>
      <sz val="8"/>
      <name val="Calibri"/>
      <family val="2"/>
      <scheme val="minor"/>
    </font>
    <font>
      <sz val="7"/>
      <color theme="1"/>
      <name val="Calibri"/>
      <family val="2"/>
      <scheme val="minor"/>
    </font>
    <font>
      <sz val="9.8000000000000007"/>
      <color theme="1"/>
      <name val="Calibri"/>
      <family val="2"/>
      <scheme val="minor"/>
    </font>
    <font>
      <u/>
      <sz val="10"/>
      <color theme="10"/>
      <name val="Calibri"/>
      <family val="2"/>
      <scheme val="minor"/>
    </font>
    <font>
      <sz val="10.5"/>
      <color theme="1"/>
      <name val="Calibri"/>
      <family val="2"/>
      <scheme val="minor"/>
    </font>
    <font>
      <sz val="8"/>
      <color theme="1"/>
      <name val="Calibri"/>
      <family val="2"/>
      <scheme val="minor"/>
    </font>
    <font>
      <b/>
      <sz val="16"/>
      <color rgb="FFC5963A"/>
      <name val="Calibri"/>
      <family val="2"/>
      <scheme val="minor"/>
    </font>
    <font>
      <b/>
      <sz val="16"/>
      <color rgb="FF639669"/>
      <name val="Calibri"/>
      <family val="2"/>
      <scheme val="minor"/>
    </font>
    <font>
      <b/>
      <sz val="16"/>
      <color rgb="FF346076"/>
      <name val="Calibri"/>
      <family val="2"/>
      <scheme val="minor"/>
    </font>
    <font>
      <b/>
      <sz val="14"/>
      <color theme="0"/>
      <name val="Calibri"/>
      <family val="2"/>
      <scheme val="minor"/>
    </font>
    <font>
      <sz val="11"/>
      <color rgb="FF000000"/>
      <name val="Calibri"/>
      <scheme val="minor"/>
    </font>
    <font>
      <b/>
      <sz val="11"/>
      <color rgb="FF000000"/>
      <name val="Calibri"/>
      <family val="2"/>
      <scheme val="minor"/>
    </font>
  </fonts>
  <fills count="29">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2"/>
        <bgColor indexed="64"/>
      </patternFill>
    </fill>
    <fill>
      <patternFill patternType="solid">
        <fgColor rgb="FFFFC000"/>
        <bgColor indexed="64"/>
      </patternFill>
    </fill>
    <fill>
      <patternFill patternType="solid">
        <fgColor rgb="FF3CB89C"/>
        <bgColor indexed="64"/>
      </patternFill>
    </fill>
    <fill>
      <patternFill patternType="solid">
        <fgColor theme="2" tint="-9.9978637043366805E-2"/>
        <bgColor indexed="64"/>
      </patternFill>
    </fill>
    <fill>
      <patternFill patternType="solid">
        <fgColor rgb="FF599046"/>
        <bgColor indexed="64"/>
      </patternFill>
    </fill>
    <fill>
      <patternFill patternType="solid">
        <fgColor rgb="FF036D9C"/>
        <bgColor indexed="64"/>
      </patternFill>
    </fill>
    <fill>
      <patternFill patternType="solid">
        <fgColor rgb="FFAF2138"/>
        <bgColor indexed="64"/>
      </patternFill>
    </fill>
    <fill>
      <patternFill patternType="solid">
        <fgColor rgb="FF563973"/>
        <bgColor indexed="64"/>
      </patternFill>
    </fill>
    <fill>
      <patternFill patternType="solid">
        <fgColor rgb="FFC48630"/>
        <bgColor indexed="64"/>
      </patternFill>
    </fill>
    <fill>
      <patternFill patternType="solid">
        <fgColor rgb="FFA1331C"/>
        <bgColor indexed="64"/>
      </patternFill>
    </fill>
    <fill>
      <patternFill patternType="solid">
        <fgColor rgb="FF69A953"/>
        <bgColor indexed="64"/>
      </patternFill>
    </fill>
    <fill>
      <patternFill patternType="solid">
        <fgColor rgb="FF0480B6"/>
        <bgColor indexed="64"/>
      </patternFill>
    </fill>
    <fill>
      <patternFill patternType="solid">
        <fgColor rgb="FFD22946"/>
        <bgColor indexed="64"/>
      </patternFill>
    </fill>
    <fill>
      <patternFill patternType="solid">
        <fgColor rgb="FF654388"/>
        <bgColor indexed="64"/>
      </patternFill>
    </fill>
    <fill>
      <patternFill patternType="solid">
        <fgColor rgb="FFDC9D39"/>
        <bgColor indexed="64"/>
      </patternFill>
    </fill>
    <fill>
      <patternFill patternType="solid">
        <fgColor rgb="FF7DC462"/>
        <bgColor indexed="64"/>
      </patternFill>
    </fill>
    <fill>
      <patternFill patternType="solid">
        <fgColor rgb="FFBB3C21"/>
        <bgColor indexed="64"/>
      </patternFill>
    </fill>
    <fill>
      <patternFill patternType="solid">
        <fgColor rgb="FFFFFF00"/>
        <bgColor indexed="64"/>
      </patternFill>
    </fill>
    <fill>
      <patternFill patternType="solid">
        <fgColor theme="6" tint="0.59999389629810485"/>
        <bgColor indexed="64"/>
      </patternFill>
    </fill>
    <fill>
      <patternFill patternType="solid">
        <fgColor rgb="FFC5963A"/>
        <bgColor indexed="64"/>
      </patternFill>
    </fill>
    <fill>
      <patternFill patternType="solid">
        <fgColor rgb="FF639669"/>
        <bgColor indexed="64"/>
      </patternFill>
    </fill>
    <fill>
      <patternFill patternType="solid">
        <fgColor rgb="FF346076"/>
        <bgColor indexed="64"/>
      </patternFill>
    </fill>
    <fill>
      <patternFill patternType="solid">
        <fgColor rgb="FFAAC0C5"/>
        <bgColor indexed="64"/>
      </patternFill>
    </fill>
    <fill>
      <patternFill patternType="solid">
        <fgColor rgb="FFAED6B2"/>
        <bgColor indexed="64"/>
      </patternFill>
    </fill>
    <fill>
      <patternFill patternType="solid">
        <fgColor rgb="FFEAD49A"/>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12" fillId="0" borderId="0" applyFont="0" applyFill="0" applyBorder="0" applyAlignment="0" applyProtection="0"/>
    <xf numFmtId="0" fontId="14" fillId="0" borderId="0" applyNumberFormat="0" applyFill="0" applyBorder="0" applyAlignment="0" applyProtection="0"/>
  </cellStyleXfs>
  <cellXfs count="426">
    <xf numFmtId="0" fontId="0" fillId="0" borderId="0" xfId="0"/>
    <xf numFmtId="0" fontId="0" fillId="0" borderId="0" xfId="0" applyAlignment="1">
      <alignmen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0" xfId="0" applyBorder="1" applyAlignment="1">
      <alignment vertical="center" wrapText="1"/>
    </xf>
    <xf numFmtId="0" fontId="0" fillId="0" borderId="13" xfId="0" applyBorder="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5" xfId="0" applyBorder="1" applyAlignment="1">
      <alignment vertical="center" wrapText="1"/>
    </xf>
    <xf numFmtId="0" fontId="1" fillId="0" borderId="1" xfId="0" applyFon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vertical="center"/>
    </xf>
    <xf numFmtId="0" fontId="0" fillId="0" borderId="11" xfId="0" applyBorder="1" applyAlignment="1">
      <alignment vertical="center" wrapText="1"/>
    </xf>
    <xf numFmtId="0" fontId="1" fillId="5" borderId="1" xfId="0" applyFont="1" applyFill="1" applyBorder="1" applyAlignment="1">
      <alignment horizontal="center" vertical="center" wrapText="1"/>
    </xf>
    <xf numFmtId="0" fontId="0" fillId="0" borderId="15" xfId="0" applyBorder="1" applyAlignment="1">
      <alignment vertical="center" wrapText="1"/>
    </xf>
    <xf numFmtId="0" fontId="0" fillId="0" borderId="14" xfId="0" applyBorder="1" applyAlignment="1">
      <alignment vertical="center" wrapText="1"/>
    </xf>
    <xf numFmtId="0" fontId="0" fillId="0" borderId="1" xfId="0" applyBorder="1" applyAlignment="1">
      <alignment horizontal="center" vertical="center"/>
    </xf>
    <xf numFmtId="0" fontId="0" fillId="0" borderId="4" xfId="0" applyBorder="1" applyAlignment="1">
      <alignment horizontal="left" vertical="center" wrapText="1"/>
    </xf>
    <xf numFmtId="0" fontId="0" fillId="0" borderId="11" xfId="0" applyBorder="1" applyAlignment="1">
      <alignment horizontal="left" vertical="center" wrapText="1"/>
    </xf>
    <xf numFmtId="0" fontId="0" fillId="0" borderId="14" xfId="0" applyBorder="1" applyAlignment="1">
      <alignment horizontal="left" vertical="center" wrapText="1"/>
    </xf>
    <xf numFmtId="0" fontId="0" fillId="0" borderId="5" xfId="0" applyBorder="1" applyAlignment="1">
      <alignment horizontal="left" vertical="center" wrapText="1"/>
    </xf>
    <xf numFmtId="0" fontId="0" fillId="0" borderId="10" xfId="0" applyBorder="1" applyAlignment="1">
      <alignment horizontal="left" vertical="center" wrapText="1"/>
    </xf>
    <xf numFmtId="0" fontId="0" fillId="0" borderId="13" xfId="0" applyBorder="1" applyAlignment="1">
      <alignment horizontal="left" vertical="center" wrapText="1"/>
    </xf>
    <xf numFmtId="0" fontId="0" fillId="0" borderId="4" xfId="0" applyBorder="1" applyAlignment="1">
      <alignment vertical="center" wrapText="1"/>
    </xf>
    <xf numFmtId="0" fontId="0" fillId="0" borderId="15" xfId="0" applyBorder="1" applyAlignment="1">
      <alignment horizontal="left" vertical="center" wrapText="1"/>
    </xf>
    <xf numFmtId="0" fontId="0" fillId="0" borderId="1" xfId="0" applyBorder="1" applyAlignment="1">
      <alignment horizontal="left" vertical="center"/>
    </xf>
    <xf numFmtId="0" fontId="1" fillId="0" borderId="5" xfId="0" applyFont="1" applyBorder="1" applyAlignment="1">
      <alignment horizontal="left" vertical="center" wrapText="1"/>
    </xf>
    <xf numFmtId="0" fontId="0" fillId="0" borderId="0" xfId="0" applyAlignment="1">
      <alignment horizontal="left" vertical="center" wrapText="1"/>
    </xf>
    <xf numFmtId="0" fontId="0" fillId="0" borderId="23" xfId="0" applyBorder="1" applyAlignment="1">
      <alignment horizontal="left" vertical="center" wrapText="1"/>
    </xf>
    <xf numFmtId="0" fontId="0" fillId="0" borderId="18" xfId="0" applyBorder="1" applyAlignment="1">
      <alignment horizontal="left" vertical="center" wrapText="1"/>
    </xf>
    <xf numFmtId="0" fontId="0" fillId="0" borderId="24" xfId="0" applyBorder="1" applyAlignment="1">
      <alignment horizontal="left" vertical="center" wrapText="1"/>
    </xf>
    <xf numFmtId="0" fontId="8" fillId="7" borderId="9" xfId="0" applyFont="1" applyFill="1" applyBorder="1" applyAlignment="1">
      <alignment horizontal="left" vertical="center"/>
    </xf>
    <xf numFmtId="0" fontId="3" fillId="0" borderId="0" xfId="0" applyFont="1" applyAlignment="1">
      <alignment horizontal="center" vertical="center" wrapText="1"/>
    </xf>
    <xf numFmtId="0" fontId="4" fillId="3" borderId="1" xfId="0" applyFont="1" applyFill="1" applyBorder="1" applyAlignment="1">
      <alignment horizontal="center" vertical="center" wrapText="1"/>
    </xf>
    <xf numFmtId="0" fontId="0" fillId="0" borderId="0" xfId="0" applyAlignment="1">
      <alignment horizontal="left" vertical="center"/>
    </xf>
    <xf numFmtId="0" fontId="8" fillId="7" borderId="3" xfId="0" applyFont="1" applyFill="1" applyBorder="1" applyAlignment="1">
      <alignment horizontal="left" vertical="center" wrapText="1"/>
    </xf>
    <xf numFmtId="0" fontId="0" fillId="0" borderId="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7" xfId="0" applyBorder="1" applyAlignment="1">
      <alignment horizontal="left" vertical="center" wrapText="1"/>
    </xf>
    <xf numFmtId="0" fontId="0" fillId="0" borderId="4" xfId="0" applyBorder="1" applyAlignment="1">
      <alignment horizontal="left" vertical="center"/>
    </xf>
    <xf numFmtId="0" fontId="0" fillId="0" borderId="3" xfId="0" applyBorder="1" applyAlignment="1">
      <alignment horizontal="left" vertical="center"/>
    </xf>
    <xf numFmtId="0" fontId="3" fillId="0" borderId="0" xfId="0" applyFont="1" applyAlignment="1">
      <alignment vertical="center" wrapText="1"/>
    </xf>
    <xf numFmtId="0" fontId="8" fillId="7" borderId="7" xfId="0" applyFont="1" applyFill="1" applyBorder="1" applyAlignment="1">
      <alignment vertical="center" wrapText="1"/>
    </xf>
    <xf numFmtId="0" fontId="0" fillId="0" borderId="7" xfId="0" applyBorder="1" applyAlignment="1">
      <alignment vertical="center" wrapText="1"/>
    </xf>
    <xf numFmtId="0" fontId="0" fillId="0" borderId="1" xfId="0" applyBorder="1" applyAlignment="1">
      <alignment vertical="center"/>
    </xf>
    <xf numFmtId="0" fontId="0" fillId="0" borderId="1" xfId="0" applyBorder="1" applyAlignment="1">
      <alignment horizontal="right" vertical="center" wrapText="1"/>
    </xf>
    <xf numFmtId="0" fontId="0" fillId="3" borderId="1" xfId="0" applyFill="1" applyBorder="1" applyAlignment="1">
      <alignment horizontal="center" vertical="center" wrapText="1"/>
    </xf>
    <xf numFmtId="0" fontId="1" fillId="0" borderId="1" xfId="0" applyFont="1" applyBorder="1" applyAlignment="1">
      <alignment horizontal="left" vertical="center"/>
    </xf>
    <xf numFmtId="0" fontId="0" fillId="0" borderId="23" xfId="0" applyBorder="1" applyAlignment="1">
      <alignment vertical="center"/>
    </xf>
    <xf numFmtId="0" fontId="6" fillId="0" borderId="0" xfId="0" applyFont="1" applyAlignment="1">
      <alignment vertical="center"/>
    </xf>
    <xf numFmtId="0" fontId="0" fillId="0" borderId="15" xfId="0" applyBorder="1" applyAlignment="1">
      <alignment vertical="center"/>
    </xf>
    <xf numFmtId="0" fontId="0" fillId="0" borderId="19" xfId="0" applyBorder="1" applyAlignment="1">
      <alignment horizontal="left" vertical="center" wrapText="1"/>
    </xf>
    <xf numFmtId="0" fontId="0" fillId="0" borderId="19" xfId="0" applyBorder="1" applyAlignment="1">
      <alignment horizontal="right" vertical="center" wrapText="1"/>
    </xf>
    <xf numFmtId="0" fontId="0" fillId="0" borderId="15" xfId="0" applyBorder="1" applyAlignment="1">
      <alignment horizontal="left" vertical="center"/>
    </xf>
    <xf numFmtId="0" fontId="0" fillId="0" borderId="5" xfId="0" applyBorder="1" applyAlignment="1">
      <alignment horizontal="right" vertical="center" wrapText="1"/>
    </xf>
    <xf numFmtId="0" fontId="0" fillId="0" borderId="23" xfId="0" applyBorder="1" applyAlignment="1">
      <alignment horizontal="center" vertical="center" wrapText="1"/>
    </xf>
    <xf numFmtId="0" fontId="0" fillId="0" borderId="12" xfId="0" applyBorder="1" applyAlignment="1">
      <alignment horizontal="left" vertical="center" wrapText="1"/>
    </xf>
    <xf numFmtId="0" fontId="0" fillId="0" borderId="23" xfId="0" applyBorder="1" applyAlignment="1">
      <alignment horizontal="left" vertical="center"/>
    </xf>
    <xf numFmtId="0" fontId="0" fillId="0" borderId="12" xfId="0" applyBorder="1" applyAlignment="1">
      <alignment horizontal="left" vertical="center"/>
    </xf>
    <xf numFmtId="0" fontId="0" fillId="7" borderId="1" xfId="0" applyFill="1" applyBorder="1" applyAlignment="1">
      <alignment horizontal="center" vertical="center"/>
    </xf>
    <xf numFmtId="1" fontId="3" fillId="0" borderId="0" xfId="1" applyNumberFormat="1" applyFont="1" applyAlignment="1">
      <alignment horizontal="center" vertical="center" wrapText="1"/>
    </xf>
    <xf numFmtId="1" fontId="0" fillId="0" borderId="0" xfId="1" applyNumberFormat="1" applyFont="1" applyAlignment="1">
      <alignment horizontal="center" vertical="center"/>
    </xf>
    <xf numFmtId="1" fontId="4" fillId="3" borderId="1" xfId="1" applyNumberFormat="1" applyFont="1" applyFill="1" applyBorder="1" applyAlignment="1">
      <alignment horizontal="center" vertical="center" wrapText="1"/>
    </xf>
    <xf numFmtId="0" fontId="1" fillId="0" borderId="1" xfId="1" applyNumberFormat="1" applyFont="1" applyBorder="1" applyAlignment="1">
      <alignment horizontal="center" vertical="center" wrapText="1"/>
    </xf>
    <xf numFmtId="1" fontId="4" fillId="3" borderId="1" xfId="0" applyNumberFormat="1" applyFont="1" applyFill="1" applyBorder="1" applyAlignment="1">
      <alignment horizontal="center" vertical="center" wrapText="1"/>
    </xf>
    <xf numFmtId="0" fontId="1" fillId="0" borderId="26" xfId="0" applyFont="1" applyBorder="1" applyAlignment="1">
      <alignment horizontal="right" vertical="center" wrapText="1"/>
    </xf>
    <xf numFmtId="0" fontId="0" fillId="0" borderId="9" xfId="0" applyBorder="1" applyAlignment="1">
      <alignment horizontal="left" vertical="center"/>
    </xf>
    <xf numFmtId="0" fontId="0" fillId="3" borderId="1" xfId="0" applyFill="1" applyBorder="1" applyAlignment="1">
      <alignment horizontal="center" vertical="center"/>
    </xf>
    <xf numFmtId="9" fontId="0" fillId="0" borderId="0" xfId="1" applyFont="1" applyBorder="1"/>
    <xf numFmtId="1" fontId="3" fillId="0" borderId="0" xfId="0" applyNumberFormat="1" applyFont="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applyAlignment="1">
      <alignment horizontal="center" vertical="center"/>
    </xf>
    <xf numFmtId="1" fontId="8" fillId="7" borderId="9" xfId="0" applyNumberFormat="1" applyFont="1" applyFill="1" applyBorder="1" applyAlignment="1">
      <alignment horizontal="center" vertical="center"/>
    </xf>
    <xf numFmtId="1" fontId="4" fillId="3" borderId="5"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9" fontId="3" fillId="0" borderId="0" xfId="1" applyFont="1" applyAlignment="1">
      <alignment horizontal="left" vertical="center" wrapText="1"/>
    </xf>
    <xf numFmtId="9" fontId="0" fillId="0" borderId="0" xfId="1" applyFont="1" applyAlignment="1">
      <alignment horizontal="left" vertical="center"/>
    </xf>
    <xf numFmtId="9" fontId="0" fillId="0" borderId="0" xfId="1" applyFont="1" applyAlignment="1">
      <alignment horizontal="left" vertical="center" wrapText="1"/>
    </xf>
    <xf numFmtId="9" fontId="0" fillId="7" borderId="4" xfId="1" applyFont="1" applyFill="1" applyBorder="1" applyAlignment="1">
      <alignment horizontal="center" vertical="center"/>
    </xf>
    <xf numFmtId="9" fontId="3" fillId="0" borderId="0" xfId="1" applyFont="1" applyAlignment="1">
      <alignment horizontal="center" vertical="center" wrapText="1"/>
    </xf>
    <xf numFmtId="9" fontId="0" fillId="0" borderId="0" xfId="1" applyFont="1" applyAlignment="1">
      <alignment horizontal="center" vertical="center"/>
    </xf>
    <xf numFmtId="9" fontId="0" fillId="0" borderId="23" xfId="1" applyFont="1" applyBorder="1" applyAlignment="1">
      <alignment horizontal="center" vertical="center" wrapText="1"/>
    </xf>
    <xf numFmtId="9" fontId="0" fillId="0" borderId="0" xfId="1" applyFont="1" applyAlignment="1">
      <alignment horizontal="center" vertical="center" wrapText="1"/>
    </xf>
    <xf numFmtId="9" fontId="0" fillId="7" borderId="12" xfId="1" applyFont="1" applyFill="1" applyBorder="1" applyAlignment="1">
      <alignment horizontal="center" vertical="center"/>
    </xf>
    <xf numFmtId="9" fontId="0" fillId="7" borderId="1" xfId="1" applyFont="1" applyFill="1" applyBorder="1" applyAlignment="1">
      <alignment horizontal="center" vertical="center"/>
    </xf>
    <xf numFmtId="9" fontId="0" fillId="7" borderId="13" xfId="1" applyFont="1" applyFill="1" applyBorder="1" applyAlignment="1">
      <alignment horizontal="center" vertical="center"/>
    </xf>
    <xf numFmtId="9" fontId="0" fillId="0" borderId="0" xfId="1" applyFont="1" applyAlignment="1">
      <alignment vertical="center"/>
    </xf>
    <xf numFmtId="9" fontId="0" fillId="0" borderId="23" xfId="1" applyFont="1" applyBorder="1" applyAlignment="1">
      <alignment horizontal="left" vertical="center" wrapText="1"/>
    </xf>
    <xf numFmtId="0" fontId="14" fillId="0" borderId="14" xfId="2" applyBorder="1" applyAlignment="1">
      <alignment vertical="center" wrapText="1"/>
    </xf>
    <xf numFmtId="1" fontId="0" fillId="0" borderId="0" xfId="0" applyNumberFormat="1" applyAlignment="1">
      <alignment vertical="center"/>
    </xf>
    <xf numFmtId="0" fontId="0" fillId="0" borderId="2" xfId="0" applyBorder="1"/>
    <xf numFmtId="1" fontId="0" fillId="7" borderId="13" xfId="0" applyNumberFormat="1" applyFill="1" applyBorder="1" applyAlignment="1">
      <alignment horizontal="center" vertical="center"/>
    </xf>
    <xf numFmtId="0" fontId="14" fillId="0" borderId="1" xfId="2" applyBorder="1" applyAlignment="1">
      <alignment vertical="center" wrapText="1"/>
    </xf>
    <xf numFmtId="0" fontId="14" fillId="0" borderId="1" xfId="2" applyBorder="1" applyAlignment="1">
      <alignment horizontal="left" vertical="center" wrapText="1"/>
    </xf>
    <xf numFmtId="14" fontId="0" fillId="0" borderId="0" xfId="0" applyNumberFormat="1"/>
    <xf numFmtId="9" fontId="0" fillId="7" borderId="15" xfId="1" applyFont="1" applyFill="1" applyBorder="1" applyAlignment="1">
      <alignment horizontal="center" vertical="center"/>
    </xf>
    <xf numFmtId="14" fontId="0" fillId="0" borderId="5" xfId="0" applyNumberFormat="1" applyBorder="1" applyAlignment="1">
      <alignment horizontal="center" vertical="center"/>
    </xf>
    <xf numFmtId="2" fontId="0" fillId="0" borderId="0" xfId="1" applyNumberFormat="1" applyFont="1" applyBorder="1"/>
    <xf numFmtId="0" fontId="1" fillId="19" borderId="32" xfId="0" applyFont="1" applyFill="1" applyBorder="1" applyAlignment="1">
      <alignment horizontal="center" vertical="center"/>
    </xf>
    <xf numFmtId="0" fontId="0" fillId="0" borderId="6" xfId="0" applyBorder="1" applyAlignment="1">
      <alignment horizontal="left" vertical="center"/>
    </xf>
    <xf numFmtId="0" fontId="1" fillId="0" borderId="0" xfId="0" applyFont="1" applyAlignment="1">
      <alignment horizontal="left" vertical="center"/>
    </xf>
    <xf numFmtId="2" fontId="0" fillId="0" borderId="0" xfId="0" applyNumberFormat="1" applyAlignment="1">
      <alignment horizontal="center" vertical="center" wrapText="1"/>
    </xf>
    <xf numFmtId="2" fontId="0" fillId="0" borderId="0" xfId="0" applyNumberFormat="1" applyAlignment="1">
      <alignment horizontal="center" vertical="center"/>
    </xf>
    <xf numFmtId="0" fontId="7" fillId="8" borderId="0" xfId="0" applyFont="1" applyFill="1"/>
    <xf numFmtId="0" fontId="0" fillId="0" borderId="0" xfId="0" applyAlignment="1">
      <alignment wrapText="1"/>
    </xf>
    <xf numFmtId="0" fontId="13" fillId="9" borderId="0" xfId="0" applyFont="1" applyFill="1"/>
    <xf numFmtId="0" fontId="13" fillId="10" borderId="0" xfId="0" applyFont="1" applyFill="1"/>
    <xf numFmtId="0" fontId="5" fillId="0" borderId="0" xfId="0" applyFont="1"/>
    <xf numFmtId="0" fontId="13" fillId="11" borderId="0" xfId="0" applyFont="1" applyFill="1"/>
    <xf numFmtId="0" fontId="13" fillId="12" borderId="0" xfId="0" applyFont="1" applyFill="1"/>
    <xf numFmtId="0" fontId="13" fillId="13" borderId="0" xfId="0" applyFont="1" applyFill="1"/>
    <xf numFmtId="0" fontId="13" fillId="14" borderId="0" xfId="0" applyFont="1" applyFill="1"/>
    <xf numFmtId="0" fontId="0" fillId="6" borderId="0" xfId="0" applyFill="1"/>
    <xf numFmtId="0" fontId="7" fillId="16" borderId="0" xfId="0" applyFont="1" applyFill="1"/>
    <xf numFmtId="0" fontId="7" fillId="17" borderId="0" xfId="0" applyFont="1" applyFill="1"/>
    <xf numFmtId="0" fontId="0" fillId="18" borderId="0" xfId="0" applyFill="1"/>
    <xf numFmtId="0" fontId="7" fillId="20" borderId="0" xfId="0" applyFont="1" applyFill="1"/>
    <xf numFmtId="0" fontId="0" fillId="19" borderId="0" xfId="0" applyFill="1"/>
    <xf numFmtId="1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7" xfId="0" applyBorder="1" applyAlignment="1">
      <alignment horizontal="left" vertical="center"/>
    </xf>
    <xf numFmtId="49" fontId="0" fillId="0" borderId="5" xfId="1" applyNumberFormat="1" applyFont="1" applyBorder="1" applyAlignment="1">
      <alignment horizontal="center" vertical="center"/>
    </xf>
    <xf numFmtId="0" fontId="1" fillId="19" borderId="33" xfId="0" applyFont="1" applyFill="1" applyBorder="1" applyAlignment="1">
      <alignment horizontal="left" vertical="center" wrapText="1"/>
    </xf>
    <xf numFmtId="0" fontId="1" fillId="19" borderId="34" xfId="0" applyFont="1" applyFill="1" applyBorder="1" applyAlignment="1">
      <alignment horizontal="left" vertical="center"/>
    </xf>
    <xf numFmtId="0" fontId="1" fillId="19" borderId="34" xfId="0" applyFont="1" applyFill="1" applyBorder="1" applyAlignment="1">
      <alignment horizontal="left" vertical="center" wrapText="1"/>
    </xf>
    <xf numFmtId="0" fontId="2" fillId="0" borderId="1" xfId="0" applyFont="1" applyBorder="1" applyAlignment="1">
      <alignment wrapText="1"/>
    </xf>
    <xf numFmtId="0" fontId="0" fillId="0" borderId="16" xfId="0" applyBorder="1"/>
    <xf numFmtId="0" fontId="0" fillId="22" borderId="0" xfId="0" applyFill="1"/>
    <xf numFmtId="14" fontId="0" fillId="2" borderId="1" xfId="0" applyNumberFormat="1" applyFill="1" applyBorder="1" applyAlignment="1" applyProtection="1">
      <alignment horizontal="center" vertical="center" wrapText="1"/>
      <protection locked="0"/>
    </xf>
    <xf numFmtId="1" fontId="4" fillId="2" borderId="5" xfId="0" applyNumberFormat="1" applyFont="1" applyFill="1" applyBorder="1" applyAlignment="1" applyProtection="1">
      <alignment horizontal="center" vertical="center"/>
      <protection locked="0"/>
    </xf>
    <xf numFmtId="0" fontId="0" fillId="2" borderId="1"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1" fontId="0" fillId="2" borderId="1" xfId="0" applyNumberFormat="1" applyFill="1" applyBorder="1" applyAlignment="1" applyProtection="1">
      <alignment horizontal="center" vertical="center"/>
      <protection locked="0"/>
    </xf>
    <xf numFmtId="1" fontId="0" fillId="2" borderId="15" xfId="0" applyNumberFormat="1" applyFill="1" applyBorder="1" applyAlignment="1" applyProtection="1">
      <alignment horizontal="center" vertical="center"/>
      <protection locked="0"/>
    </xf>
    <xf numFmtId="0" fontId="0" fillId="2" borderId="15" xfId="0" applyFill="1" applyBorder="1" applyAlignment="1" applyProtection="1">
      <alignment horizontal="left" vertical="center"/>
      <protection locked="0"/>
    </xf>
    <xf numFmtId="2" fontId="4" fillId="2" borderId="5" xfId="0" applyNumberFormat="1" applyFont="1" applyFill="1" applyBorder="1" applyAlignment="1" applyProtection="1">
      <alignment horizontal="center" vertical="center"/>
      <protection locked="0"/>
    </xf>
    <xf numFmtId="2" fontId="4" fillId="2" borderId="1" xfId="0" applyNumberFormat="1" applyFont="1" applyFill="1" applyBorder="1" applyAlignment="1" applyProtection="1">
      <alignment horizontal="center" vertical="center"/>
      <protection locked="0"/>
    </xf>
    <xf numFmtId="2" fontId="4" fillId="2" borderId="4" xfId="0" applyNumberFormat="1" applyFont="1" applyFill="1" applyBorder="1" applyAlignment="1" applyProtection="1">
      <alignment horizontal="center" vertical="center"/>
      <protection locked="0"/>
    </xf>
    <xf numFmtId="0" fontId="0" fillId="2" borderId="4" xfId="0" applyFill="1" applyBorder="1" applyAlignment="1" applyProtection="1">
      <alignment horizontal="left" vertical="center"/>
      <protection locked="0"/>
    </xf>
    <xf numFmtId="0" fontId="0" fillId="2" borderId="5" xfId="0" applyFill="1" applyBorder="1" applyAlignment="1" applyProtection="1">
      <alignment vertical="center" wrapText="1"/>
      <protection locked="0"/>
    </xf>
    <xf numFmtId="1" fontId="0" fillId="2" borderId="5" xfId="0" applyNumberFormat="1" applyFill="1" applyBorder="1" applyAlignment="1" applyProtection="1">
      <alignment horizontal="center" vertical="center"/>
      <protection locked="0"/>
    </xf>
    <xf numFmtId="0" fontId="0" fillId="2" borderId="1" xfId="0" applyFill="1" applyBorder="1" applyAlignment="1" applyProtection="1">
      <alignment vertical="center" wrapText="1"/>
      <protection locked="0"/>
    </xf>
    <xf numFmtId="1" fontId="0" fillId="2" borderId="10" xfId="0" applyNumberFormat="1" applyFill="1" applyBorder="1" applyAlignment="1" applyProtection="1">
      <alignment horizontal="center" vertical="center" wrapText="1"/>
      <protection locked="0"/>
    </xf>
    <xf numFmtId="1" fontId="0" fillId="2" borderId="13" xfId="0" applyNumberFormat="1" applyFill="1" applyBorder="1" applyAlignment="1" applyProtection="1">
      <alignment horizontal="center" vertical="center"/>
      <protection locked="0"/>
    </xf>
    <xf numFmtId="1" fontId="0" fillId="2" borderId="10" xfId="0" applyNumberFormat="1" applyFill="1" applyBorder="1" applyAlignment="1" applyProtection="1">
      <alignment horizontal="center" vertical="center"/>
      <protection locked="0"/>
    </xf>
    <xf numFmtId="0" fontId="0" fillId="2" borderId="13" xfId="0" applyFill="1" applyBorder="1" applyAlignment="1" applyProtection="1">
      <alignment vertical="center" wrapText="1"/>
      <protection locked="0"/>
    </xf>
    <xf numFmtId="0" fontId="0" fillId="2" borderId="10" xfId="0" applyFill="1" applyBorder="1" applyAlignment="1" applyProtection="1">
      <alignment vertical="center" wrapText="1"/>
      <protection locked="0"/>
    </xf>
    <xf numFmtId="0" fontId="0" fillId="2" borderId="13" xfId="0" applyFill="1" applyBorder="1" applyAlignment="1" applyProtection="1">
      <alignment horizontal="left" vertical="center" wrapText="1"/>
      <protection locked="0"/>
    </xf>
    <xf numFmtId="0" fontId="0" fillId="2" borderId="10" xfId="0" applyFill="1" applyBorder="1" applyAlignment="1" applyProtection="1">
      <alignment horizontal="left" vertical="center" wrapText="1"/>
      <protection locked="0"/>
    </xf>
    <xf numFmtId="1" fontId="0" fillId="3" borderId="5" xfId="0" applyNumberFormat="1" applyFill="1" applyBorder="1" applyAlignment="1">
      <alignment horizontal="center" vertical="center" wrapText="1"/>
    </xf>
    <xf numFmtId="0" fontId="0" fillId="2" borderId="1" xfId="0" applyFill="1" applyBorder="1" applyAlignment="1" applyProtection="1">
      <alignment horizontal="left" vertical="center" wrapText="1"/>
      <protection locked="0"/>
    </xf>
    <xf numFmtId="1" fontId="0" fillId="2" borderId="1" xfId="0" applyNumberFormat="1" applyFill="1" applyBorder="1" applyAlignment="1" applyProtection="1">
      <alignment horizontal="center" vertical="center" wrapText="1"/>
      <protection locked="0"/>
    </xf>
    <xf numFmtId="1" fontId="0" fillId="2" borderId="19" xfId="0" applyNumberFormat="1" applyFill="1" applyBorder="1" applyAlignment="1" applyProtection="1">
      <alignment horizontal="center" vertical="center" wrapText="1"/>
      <protection locked="0"/>
    </xf>
    <xf numFmtId="1" fontId="0" fillId="2" borderId="13" xfId="0" applyNumberFormat="1" applyFill="1" applyBorder="1" applyAlignment="1" applyProtection="1">
      <alignment horizontal="center" vertical="center" wrapText="1"/>
      <protection locked="0"/>
    </xf>
    <xf numFmtId="9" fontId="0" fillId="2" borderId="13" xfId="1" applyFont="1" applyFill="1" applyBorder="1" applyAlignment="1" applyProtection="1">
      <alignment horizontal="center" vertical="center"/>
      <protection locked="0"/>
    </xf>
    <xf numFmtId="1" fontId="0" fillId="2" borderId="10" xfId="0" applyNumberFormat="1" applyFill="1" applyBorder="1" applyAlignment="1" applyProtection="1">
      <alignment horizontal="center" vertical="center" wrapText="1"/>
      <protection locked="0" hidden="1"/>
    </xf>
    <xf numFmtId="10" fontId="0" fillId="0" borderId="0" xfId="1" applyNumberFormat="1" applyFont="1" applyBorder="1"/>
    <xf numFmtId="10" fontId="0" fillId="0" borderId="0" xfId="1" applyNumberFormat="1" applyFont="1" applyFill="1" applyBorder="1"/>
    <xf numFmtId="1" fontId="0" fillId="2" borderId="4" xfId="0" applyNumberFormat="1" applyFill="1" applyBorder="1" applyAlignment="1" applyProtection="1">
      <alignment horizontal="center" vertical="center"/>
      <protection locked="0"/>
    </xf>
    <xf numFmtId="0" fontId="4" fillId="2" borderId="4" xfId="0" applyFont="1" applyFill="1" applyBorder="1" applyAlignment="1" applyProtection="1">
      <alignment horizontal="left" vertical="center"/>
      <protection locked="0"/>
    </xf>
    <xf numFmtId="1" fontId="0" fillId="2" borderId="15" xfId="0" applyNumberFormat="1" applyFill="1" applyBorder="1" applyAlignment="1" applyProtection="1">
      <alignment horizontal="center" vertical="center" wrapText="1"/>
      <protection locked="0" hidden="1"/>
    </xf>
    <xf numFmtId="1" fontId="0" fillId="2" borderId="10" xfId="0" applyNumberFormat="1" applyFill="1" applyBorder="1" applyAlignment="1" applyProtection="1">
      <alignment horizontal="center" vertical="center"/>
      <protection locked="0" hidden="1"/>
    </xf>
    <xf numFmtId="1" fontId="0" fillId="2" borderId="11" xfId="0" applyNumberFormat="1" applyFill="1" applyBorder="1" applyAlignment="1" applyProtection="1">
      <alignment horizontal="center" vertical="center"/>
      <protection locked="0"/>
    </xf>
    <xf numFmtId="1" fontId="0" fillId="2" borderId="14" xfId="0" applyNumberFormat="1" applyFill="1" applyBorder="1" applyAlignment="1" applyProtection="1">
      <alignment horizontal="center" vertical="center" wrapText="1"/>
      <protection locked="0"/>
    </xf>
    <xf numFmtId="1" fontId="0" fillId="2" borderId="15" xfId="0" applyNumberFormat="1" applyFill="1" applyBorder="1" applyAlignment="1" applyProtection="1">
      <alignment horizontal="center" vertical="center" wrapText="1"/>
      <protection locked="0"/>
    </xf>
    <xf numFmtId="0" fontId="0" fillId="2" borderId="10" xfId="0" applyFill="1" applyBorder="1" applyAlignment="1" applyProtection="1">
      <alignment horizontal="center" vertical="center"/>
      <protection locked="0"/>
    </xf>
    <xf numFmtId="1" fontId="0" fillId="2" borderId="5" xfId="0" applyNumberFormat="1" applyFill="1" applyBorder="1" applyAlignment="1" applyProtection="1">
      <alignment horizontal="center" vertical="center" wrapText="1"/>
      <protection locked="0"/>
    </xf>
    <xf numFmtId="1" fontId="0" fillId="2" borderId="29" xfId="0" applyNumberFormat="1" applyFill="1" applyBorder="1" applyAlignment="1" applyProtection="1">
      <alignment horizontal="center" vertical="center"/>
      <protection locked="0"/>
    </xf>
    <xf numFmtId="1" fontId="0" fillId="2" borderId="5" xfId="1" applyNumberFormat="1" applyFont="1" applyFill="1" applyBorder="1" applyAlignment="1" applyProtection="1">
      <alignment horizontal="center" vertical="center"/>
      <protection locked="0"/>
    </xf>
    <xf numFmtId="1" fontId="0" fillId="2" borderId="1" xfId="1" applyNumberFormat="1" applyFont="1" applyFill="1" applyBorder="1" applyAlignment="1" applyProtection="1">
      <alignment horizontal="center" vertical="center"/>
      <protection locked="0"/>
    </xf>
    <xf numFmtId="1" fontId="0" fillId="2" borderId="1" xfId="1" applyNumberFormat="1" applyFont="1" applyFill="1" applyBorder="1" applyAlignment="1" applyProtection="1">
      <alignment horizontal="center" vertical="center" wrapText="1"/>
      <protection locked="0"/>
    </xf>
    <xf numFmtId="1" fontId="0" fillId="2" borderId="19" xfId="1" applyNumberFormat="1" applyFont="1" applyFill="1" applyBorder="1" applyAlignment="1" applyProtection="1">
      <alignment horizontal="center" vertical="center" wrapText="1"/>
      <protection locked="0"/>
    </xf>
    <xf numFmtId="1" fontId="0" fillId="2" borderId="13" xfId="1" applyNumberFormat="1" applyFont="1" applyFill="1" applyBorder="1" applyAlignment="1" applyProtection="1">
      <alignment horizontal="center" vertical="center"/>
      <protection locked="0"/>
    </xf>
    <xf numFmtId="1" fontId="0" fillId="2" borderId="10" xfId="1" applyNumberFormat="1" applyFont="1" applyFill="1" applyBorder="1" applyAlignment="1" applyProtection="1">
      <alignment horizontal="center" vertical="center"/>
      <protection locked="0"/>
    </xf>
    <xf numFmtId="1" fontId="0" fillId="2" borderId="10" xfId="1" applyNumberFormat="1" applyFont="1" applyFill="1" applyBorder="1" applyAlignment="1" applyProtection="1">
      <alignment horizontal="center" vertical="center" wrapText="1"/>
      <protection locked="0" hidden="1"/>
    </xf>
    <xf numFmtId="1" fontId="0" fillId="2" borderId="10" xfId="1" applyNumberFormat="1" applyFont="1" applyFill="1" applyBorder="1" applyAlignment="1" applyProtection="1">
      <alignment horizontal="center" vertical="center"/>
      <protection locked="0" hidden="1"/>
    </xf>
    <xf numFmtId="1" fontId="0" fillId="2" borderId="12" xfId="1" applyNumberFormat="1" applyFont="1" applyFill="1" applyBorder="1" applyAlignment="1" applyProtection="1">
      <alignment horizontal="center" vertical="center"/>
      <protection locked="0"/>
    </xf>
    <xf numFmtId="1" fontId="0" fillId="2" borderId="11" xfId="0" applyNumberFormat="1" applyFill="1" applyBorder="1" applyAlignment="1" applyProtection="1">
      <alignment horizontal="center" vertical="center" wrapText="1"/>
      <protection locked="0"/>
    </xf>
    <xf numFmtId="1" fontId="0" fillId="2" borderId="12" xfId="0" applyNumberFormat="1" applyFill="1" applyBorder="1" applyAlignment="1" applyProtection="1">
      <alignment horizontal="center" vertical="center" wrapText="1"/>
      <protection locked="0"/>
    </xf>
    <xf numFmtId="0" fontId="0" fillId="2" borderId="12" xfId="0" applyFill="1" applyBorder="1" applyAlignment="1" applyProtection="1">
      <alignment vertical="center" wrapText="1"/>
      <protection locked="0"/>
    </xf>
    <xf numFmtId="1" fontId="0" fillId="2" borderId="13" xfId="0" applyNumberFormat="1" applyFill="1" applyBorder="1" applyAlignment="1" applyProtection="1">
      <alignment horizontal="center" vertical="center" wrapText="1"/>
      <protection locked="0" hidden="1"/>
    </xf>
    <xf numFmtId="0" fontId="0" fillId="3" borderId="1" xfId="0" applyFill="1" applyBorder="1" applyAlignment="1">
      <alignment horizontal="left" vertical="center"/>
    </xf>
    <xf numFmtId="1" fontId="0" fillId="2" borderId="11" xfId="0" applyNumberFormat="1" applyFill="1" applyBorder="1" applyAlignment="1" applyProtection="1">
      <alignment horizontal="center" vertical="center" wrapText="1"/>
      <protection locked="0" hidden="1"/>
    </xf>
    <xf numFmtId="1" fontId="0" fillId="2" borderId="13" xfId="0" applyNumberFormat="1" applyFill="1" applyBorder="1" applyAlignment="1" applyProtection="1">
      <alignment horizontal="center" vertical="center"/>
      <protection locked="0" hidden="1"/>
    </xf>
    <xf numFmtId="1" fontId="0" fillId="2" borderId="1" xfId="0" applyNumberFormat="1" applyFill="1" applyBorder="1" applyAlignment="1" applyProtection="1">
      <alignment horizontal="center" vertical="center"/>
      <protection locked="0" hidden="1"/>
    </xf>
    <xf numFmtId="0" fontId="0" fillId="2" borderId="1" xfId="0"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0" xfId="0" applyFill="1" applyBorder="1" applyAlignment="1" applyProtection="1">
      <alignment horizontal="center" vertical="center" wrapText="1"/>
      <protection locked="0" hidden="1"/>
    </xf>
    <xf numFmtId="0" fontId="0" fillId="2" borderId="10" xfId="0" applyFill="1" applyBorder="1" applyAlignment="1" applyProtection="1">
      <alignment horizontal="center" vertical="center"/>
      <protection locked="0" hidden="1"/>
    </xf>
    <xf numFmtId="0" fontId="0" fillId="2" borderId="1" xfId="0" applyFill="1" applyBorder="1" applyAlignment="1" applyProtection="1">
      <alignment horizontal="center" vertical="center"/>
      <protection locked="0" hidden="1"/>
    </xf>
    <xf numFmtId="0" fontId="0" fillId="2" borderId="13" xfId="0" applyFill="1" applyBorder="1" applyAlignment="1" applyProtection="1">
      <alignment horizontal="center" vertical="center"/>
      <protection locked="0" hidden="1"/>
    </xf>
    <xf numFmtId="0" fontId="0" fillId="2" borderId="5"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hidden="1"/>
    </xf>
    <xf numFmtId="0" fontId="0" fillId="2" borderId="5" xfId="0" applyFill="1" applyBorder="1" applyAlignment="1" applyProtection="1">
      <alignment horizontal="left" vertical="center" wrapText="1"/>
      <protection locked="0"/>
    </xf>
    <xf numFmtId="0" fontId="0" fillId="2" borderId="4" xfId="0" applyFill="1" applyBorder="1" applyAlignment="1" applyProtection="1">
      <alignment horizontal="left" vertical="center" wrapText="1"/>
      <protection locked="0"/>
    </xf>
    <xf numFmtId="0" fontId="0" fillId="2" borderId="15" xfId="0" applyFill="1" applyBorder="1" applyAlignment="1" applyProtection="1">
      <alignment vertical="center" wrapText="1"/>
      <protection locked="0"/>
    </xf>
    <xf numFmtId="0" fontId="0" fillId="2" borderId="3" xfId="0" applyFill="1" applyBorder="1" applyAlignment="1" applyProtection="1">
      <alignment horizontal="left" vertical="center" wrapText="1"/>
      <protection locked="0"/>
    </xf>
    <xf numFmtId="0" fontId="29" fillId="0" borderId="1" xfId="0" applyFont="1" applyBorder="1" applyAlignment="1">
      <alignment horizontal="left" vertical="center" wrapText="1"/>
    </xf>
    <xf numFmtId="0" fontId="0" fillId="2" borderId="14" xfId="0" applyFill="1" applyBorder="1" applyAlignment="1" applyProtection="1">
      <alignment vertical="center" wrapText="1"/>
      <protection locked="0"/>
    </xf>
    <xf numFmtId="0" fontId="0" fillId="2" borderId="7" xfId="0" applyFill="1" applyBorder="1" applyAlignment="1" applyProtection="1">
      <alignment horizontal="left" vertical="center" wrapText="1"/>
      <protection locked="0"/>
    </xf>
    <xf numFmtId="0" fontId="0" fillId="2" borderId="15" xfId="0" applyFill="1" applyBorder="1" applyAlignment="1" applyProtection="1">
      <alignment horizontal="left" vertical="center" wrapText="1"/>
      <protection locked="0"/>
    </xf>
    <xf numFmtId="0" fontId="0" fillId="2" borderId="5" xfId="1" applyNumberFormat="1" applyFont="1" applyFill="1" applyBorder="1" applyAlignment="1" applyProtection="1">
      <alignment horizontal="left" vertical="center" wrapText="1"/>
      <protection locked="0"/>
    </xf>
    <xf numFmtId="0" fontId="8" fillId="7" borderId="9" xfId="1" applyNumberFormat="1" applyFont="1" applyFill="1" applyBorder="1" applyAlignment="1">
      <alignment horizontal="left" vertical="center" wrapText="1"/>
    </xf>
    <xf numFmtId="0" fontId="0" fillId="2" borderId="1" xfId="1" applyNumberFormat="1" applyFont="1" applyFill="1" applyBorder="1" applyAlignment="1" applyProtection="1">
      <alignment horizontal="left" vertical="center" wrapText="1"/>
      <protection locked="0"/>
    </xf>
    <xf numFmtId="0" fontId="0" fillId="2" borderId="4" xfId="1" applyNumberFormat="1" applyFont="1" applyFill="1" applyBorder="1" applyAlignment="1" applyProtection="1">
      <alignment horizontal="left" vertical="center" wrapText="1"/>
      <protection locked="0"/>
    </xf>
    <xf numFmtId="0" fontId="0" fillId="2" borderId="3" xfId="0" applyFill="1" applyBorder="1" applyAlignment="1" applyProtection="1">
      <alignment vertical="center" wrapText="1"/>
      <protection locked="0"/>
    </xf>
    <xf numFmtId="9" fontId="0" fillId="2" borderId="5" xfId="1" applyFont="1" applyFill="1" applyBorder="1" applyAlignment="1" applyProtection="1">
      <alignment horizontal="left" vertical="center" wrapText="1"/>
      <protection locked="0"/>
    </xf>
    <xf numFmtId="9" fontId="0" fillId="2" borderId="1" xfId="1" applyFont="1" applyFill="1" applyBorder="1" applyAlignment="1" applyProtection="1">
      <alignment horizontal="left" vertical="center" wrapText="1"/>
      <protection locked="0"/>
    </xf>
    <xf numFmtId="9" fontId="8" fillId="7" borderId="9" xfId="1" applyFont="1" applyFill="1" applyBorder="1" applyAlignment="1">
      <alignment horizontal="left" vertical="center" wrapText="1"/>
    </xf>
    <xf numFmtId="0" fontId="0" fillId="2" borderId="12" xfId="0" applyFill="1" applyBorder="1" applyAlignment="1" applyProtection="1">
      <alignment horizontal="left" vertical="center" wrapText="1"/>
      <protection locked="0"/>
    </xf>
    <xf numFmtId="0" fontId="0" fillId="2" borderId="1" xfId="1" applyNumberFormat="1" applyFont="1" applyFill="1" applyBorder="1" applyAlignment="1" applyProtection="1">
      <alignment horizontal="center" vertical="center" wrapText="1"/>
      <protection locked="0"/>
    </xf>
    <xf numFmtId="0" fontId="8" fillId="7" borderId="9" xfId="0" applyFont="1" applyFill="1" applyBorder="1" applyAlignment="1">
      <alignment horizontal="left" vertical="center" wrapText="1"/>
    </xf>
    <xf numFmtId="0" fontId="0" fillId="2" borderId="0" xfId="0" applyFill="1" applyAlignment="1" applyProtection="1">
      <alignment horizontal="left" vertical="center" wrapText="1"/>
      <protection locked="0"/>
    </xf>
    <xf numFmtId="49" fontId="0" fillId="2" borderId="1" xfId="0" applyNumberFormat="1" applyFill="1" applyBorder="1" applyAlignment="1" applyProtection="1">
      <alignment horizontal="center" vertical="center" wrapText="1"/>
      <protection locked="0"/>
    </xf>
    <xf numFmtId="0" fontId="16" fillId="0" borderId="1" xfId="0" applyFont="1" applyBorder="1" applyAlignment="1">
      <alignment horizontal="left" vertical="center" wrapText="1"/>
    </xf>
    <xf numFmtId="1" fontId="0" fillId="3" borderId="10" xfId="0" applyNumberFormat="1" applyFill="1" applyBorder="1" applyAlignment="1">
      <alignment horizontal="center" vertical="center" wrapText="1"/>
    </xf>
    <xf numFmtId="0" fontId="16" fillId="0" borderId="4" xfId="0" applyFont="1" applyBorder="1" applyAlignment="1">
      <alignment horizontal="left" vertical="center" wrapText="1"/>
    </xf>
    <xf numFmtId="0" fontId="16" fillId="0" borderId="14" xfId="0" applyFont="1" applyBorder="1" applyAlignment="1">
      <alignment horizontal="left" vertical="center" wrapText="1"/>
    </xf>
    <xf numFmtId="0" fontId="16" fillId="0" borderId="12" xfId="0" applyFont="1" applyBorder="1" applyAlignment="1">
      <alignment horizontal="left" vertical="center" wrapText="1"/>
    </xf>
    <xf numFmtId="2" fontId="1" fillId="19" borderId="34" xfId="0" applyNumberFormat="1" applyFont="1" applyFill="1" applyBorder="1" applyAlignment="1">
      <alignment horizontal="left" vertical="center" wrapText="1"/>
    </xf>
    <xf numFmtId="0" fontId="30" fillId="0" borderId="14" xfId="0" applyFont="1" applyBorder="1" applyAlignment="1">
      <alignment horizontal="left" vertical="center" wrapText="1"/>
    </xf>
    <xf numFmtId="0" fontId="31" fillId="0" borderId="1" xfId="2" applyFont="1" applyBorder="1" applyAlignment="1">
      <alignment horizontal="left" vertical="center" wrapText="1"/>
    </xf>
    <xf numFmtId="0" fontId="16" fillId="3" borderId="1" xfId="0" applyFont="1" applyFill="1" applyBorder="1" applyAlignment="1">
      <alignment horizontal="left" vertical="center"/>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33" fillId="0" borderId="1" xfId="0" applyFont="1" applyBorder="1" applyAlignment="1">
      <alignment vertical="center" wrapText="1"/>
    </xf>
    <xf numFmtId="0" fontId="31" fillId="0" borderId="1" xfId="2" applyFont="1" applyBorder="1" applyAlignment="1">
      <alignment vertical="center" wrapText="1"/>
    </xf>
    <xf numFmtId="0" fontId="0" fillId="0" borderId="12" xfId="0" applyBorder="1" applyAlignment="1">
      <alignment vertical="center" wrapText="1"/>
    </xf>
    <xf numFmtId="0" fontId="0" fillId="0" borderId="5" xfId="0" applyBorder="1" applyAlignment="1">
      <alignment vertical="center"/>
    </xf>
    <xf numFmtId="0" fontId="16" fillId="0" borderId="10" xfId="0" applyFont="1" applyBorder="1" applyAlignment="1">
      <alignment vertical="center" wrapText="1"/>
    </xf>
    <xf numFmtId="10" fontId="0" fillId="7" borderId="14" xfId="0" applyNumberFormat="1" applyFill="1" applyBorder="1" applyAlignment="1">
      <alignment horizontal="center" vertical="center"/>
    </xf>
    <xf numFmtId="9" fontId="0" fillId="7" borderId="10" xfId="1" applyFont="1" applyFill="1" applyBorder="1" applyAlignment="1">
      <alignment horizontal="center" vertical="center"/>
    </xf>
    <xf numFmtId="9" fontId="0" fillId="7" borderId="5" xfId="1" applyFont="1" applyFill="1" applyBorder="1" applyAlignment="1">
      <alignment horizontal="center" vertical="center"/>
    </xf>
    <xf numFmtId="2" fontId="0" fillId="0" borderId="0" xfId="1" applyNumberFormat="1" applyFont="1" applyFill="1" applyBorder="1"/>
    <xf numFmtId="0" fontId="1" fillId="26" borderId="5" xfId="0" applyFont="1" applyFill="1" applyBorder="1" applyAlignment="1">
      <alignment horizontal="left" vertical="center" wrapText="1"/>
    </xf>
    <xf numFmtId="0" fontId="1" fillId="26" borderId="26" xfId="0" applyFont="1" applyFill="1" applyBorder="1" applyAlignment="1">
      <alignment horizontal="left" vertical="center" wrapText="1"/>
    </xf>
    <xf numFmtId="0" fontId="1" fillId="26" borderId="6" xfId="0" applyFont="1" applyFill="1" applyBorder="1" applyAlignment="1">
      <alignment vertical="center" wrapText="1"/>
    </xf>
    <xf numFmtId="0" fontId="1" fillId="26" borderId="5" xfId="0" applyFont="1" applyFill="1" applyBorder="1" applyAlignment="1">
      <alignment vertical="center" wrapText="1"/>
    </xf>
    <xf numFmtId="0" fontId="1" fillId="26" borderId="5" xfId="0" applyFont="1" applyFill="1" applyBorder="1" applyAlignment="1">
      <alignment horizontal="center" vertical="center" wrapText="1"/>
    </xf>
    <xf numFmtId="0" fontId="1" fillId="26" borderId="5" xfId="0" applyFont="1" applyFill="1" applyBorder="1" applyAlignment="1">
      <alignment horizontal="center" vertical="center"/>
    </xf>
    <xf numFmtId="0" fontId="1" fillId="27" borderId="5" xfId="0" applyFont="1" applyFill="1" applyBorder="1" applyAlignment="1">
      <alignment horizontal="left" vertical="center" wrapText="1"/>
    </xf>
    <xf numFmtId="0" fontId="1" fillId="27" borderId="5" xfId="0" applyFont="1" applyFill="1" applyBorder="1" applyAlignment="1">
      <alignment horizontal="center" vertical="center" wrapText="1"/>
    </xf>
    <xf numFmtId="0" fontId="1" fillId="27" borderId="5" xfId="0" applyFont="1" applyFill="1" applyBorder="1" applyAlignment="1">
      <alignment horizontal="center" vertical="center"/>
    </xf>
    <xf numFmtId="0" fontId="1" fillId="28" borderId="21" xfId="0" applyFont="1" applyFill="1" applyBorder="1" applyAlignment="1">
      <alignment vertical="center" wrapText="1"/>
    </xf>
    <xf numFmtId="0" fontId="1" fillId="28" borderId="19" xfId="0" applyFont="1" applyFill="1" applyBorder="1" applyAlignment="1">
      <alignment horizontal="center" vertical="center"/>
    </xf>
    <xf numFmtId="0" fontId="1" fillId="28" borderId="22" xfId="0" applyFont="1" applyFill="1" applyBorder="1" applyAlignment="1">
      <alignment horizontal="left" vertical="center" wrapText="1"/>
    </xf>
    <xf numFmtId="0" fontId="1" fillId="28" borderId="19" xfId="0" applyFont="1" applyFill="1" applyBorder="1" applyAlignment="1">
      <alignment horizontal="left" vertical="center"/>
    </xf>
    <xf numFmtId="0" fontId="1" fillId="28" borderId="19" xfId="0" applyFont="1" applyFill="1" applyBorder="1" applyAlignment="1">
      <alignment horizontal="left" vertical="center" wrapText="1"/>
    </xf>
    <xf numFmtId="0" fontId="1" fillId="28" borderId="19" xfId="0" applyFont="1" applyFill="1" applyBorder="1" applyAlignment="1">
      <alignment vertical="center" wrapText="1"/>
    </xf>
    <xf numFmtId="0" fontId="1" fillId="28" borderId="19" xfId="0" applyFont="1" applyFill="1" applyBorder="1" applyAlignment="1">
      <alignment horizontal="center" vertical="center" wrapText="1"/>
    </xf>
    <xf numFmtId="0" fontId="1" fillId="28" borderId="6" xfId="0" applyFont="1" applyFill="1" applyBorder="1" applyAlignment="1">
      <alignment vertical="center" wrapText="1"/>
    </xf>
    <xf numFmtId="0" fontId="1" fillId="28" borderId="5" xfId="0" applyFont="1" applyFill="1" applyBorder="1" applyAlignment="1">
      <alignment horizontal="center" vertical="center"/>
    </xf>
    <xf numFmtId="0" fontId="1" fillId="28" borderId="8" xfId="0" applyFont="1" applyFill="1" applyBorder="1" applyAlignment="1">
      <alignment horizontal="left" vertical="center" wrapText="1"/>
    </xf>
    <xf numFmtId="0" fontId="1" fillId="28" borderId="5" xfId="0" applyFont="1" applyFill="1" applyBorder="1" applyAlignment="1">
      <alignment horizontal="left" vertical="center"/>
    </xf>
    <xf numFmtId="0" fontId="1" fillId="28" borderId="5" xfId="0" applyFont="1" applyFill="1" applyBorder="1" applyAlignment="1">
      <alignment horizontal="left" vertical="center" wrapText="1"/>
    </xf>
    <xf numFmtId="1" fontId="1" fillId="28" borderId="5" xfId="0" applyNumberFormat="1" applyFont="1" applyFill="1" applyBorder="1" applyAlignment="1">
      <alignment horizontal="center" vertical="center"/>
    </xf>
    <xf numFmtId="0" fontId="1" fillId="28" borderId="5" xfId="1" applyNumberFormat="1" applyFont="1" applyFill="1" applyBorder="1" applyAlignment="1">
      <alignment horizontal="left" vertical="center"/>
    </xf>
    <xf numFmtId="1" fontId="1" fillId="28" borderId="19" xfId="0" applyNumberFormat="1" applyFont="1" applyFill="1" applyBorder="1" applyAlignment="1">
      <alignment horizontal="center" vertical="center" wrapText="1"/>
    </xf>
    <xf numFmtId="1" fontId="1" fillId="27" borderId="5" xfId="0" applyNumberFormat="1" applyFont="1" applyFill="1" applyBorder="1" applyAlignment="1">
      <alignment horizontal="center" vertical="center" wrapText="1"/>
    </xf>
    <xf numFmtId="9" fontId="1" fillId="27" borderId="5" xfId="1" applyFont="1" applyFill="1" applyBorder="1" applyAlignment="1">
      <alignment horizontal="center" vertical="center"/>
    </xf>
    <xf numFmtId="1" fontId="1" fillId="26" borderId="25" xfId="0" applyNumberFormat="1" applyFont="1" applyFill="1" applyBorder="1" applyAlignment="1">
      <alignment horizontal="center" vertical="center" wrapText="1"/>
    </xf>
    <xf numFmtId="0" fontId="1" fillId="26" borderId="25" xfId="0" applyFont="1" applyFill="1" applyBorder="1" applyAlignment="1">
      <alignment horizontal="left" vertical="center" wrapText="1"/>
    </xf>
    <xf numFmtId="9" fontId="1" fillId="26" borderId="25" xfId="1" applyFont="1" applyFill="1" applyBorder="1" applyAlignment="1">
      <alignment horizontal="center" vertical="center"/>
    </xf>
    <xf numFmtId="0" fontId="1" fillId="28" borderId="6" xfId="0" applyFont="1" applyFill="1" applyBorder="1" applyAlignment="1">
      <alignment horizontal="left" vertical="center" wrapText="1"/>
    </xf>
    <xf numFmtId="9" fontId="1" fillId="28" borderId="5" xfId="1" applyFont="1" applyFill="1" applyBorder="1" applyAlignment="1">
      <alignment horizontal="left" vertical="center"/>
    </xf>
    <xf numFmtId="0" fontId="1" fillId="28" borderId="5" xfId="0" applyFont="1" applyFill="1" applyBorder="1" applyAlignment="1">
      <alignment vertical="center" wrapText="1"/>
    </xf>
    <xf numFmtId="0" fontId="1" fillId="27" borderId="5" xfId="0" applyFont="1" applyFill="1" applyBorder="1" applyAlignment="1">
      <alignment vertical="center" wrapText="1"/>
    </xf>
    <xf numFmtId="1" fontId="1" fillId="26" borderId="5" xfId="0" applyNumberFormat="1" applyFont="1" applyFill="1" applyBorder="1" applyAlignment="1">
      <alignment horizontal="center" vertical="center" wrapText="1"/>
    </xf>
    <xf numFmtId="9" fontId="1" fillId="26" borderId="5" xfId="1" applyFont="1" applyFill="1" applyBorder="1" applyAlignment="1">
      <alignment horizontal="center" vertical="center"/>
    </xf>
    <xf numFmtId="0" fontId="1" fillId="26" borderId="26" xfId="0" applyFont="1" applyFill="1" applyBorder="1" applyAlignment="1">
      <alignment vertical="center" wrapText="1"/>
    </xf>
    <xf numFmtId="0" fontId="1" fillId="27" borderId="25" xfId="0" applyFont="1" applyFill="1" applyBorder="1" applyAlignment="1">
      <alignment horizontal="left" vertical="center" wrapText="1"/>
    </xf>
    <xf numFmtId="0" fontId="1" fillId="26" borderId="25" xfId="0" applyFont="1" applyFill="1" applyBorder="1" applyAlignment="1">
      <alignment horizontal="center" vertical="center"/>
    </xf>
    <xf numFmtId="0" fontId="1" fillId="28" borderId="5" xfId="1" applyNumberFormat="1" applyFont="1" applyFill="1" applyBorder="1" applyAlignment="1">
      <alignment horizontal="center" vertical="center"/>
    </xf>
    <xf numFmtId="0" fontId="1" fillId="27" borderId="5" xfId="1" applyNumberFormat="1" applyFont="1" applyFill="1" applyBorder="1" applyAlignment="1">
      <alignment horizontal="center" vertical="center" wrapText="1"/>
    </xf>
    <xf numFmtId="0" fontId="1" fillId="26" borderId="5" xfId="1" applyNumberFormat="1" applyFont="1" applyFill="1" applyBorder="1" applyAlignment="1">
      <alignment horizontal="center" vertical="center" wrapText="1"/>
    </xf>
    <xf numFmtId="0" fontId="1" fillId="28" borderId="34" xfId="0" applyFont="1" applyFill="1" applyBorder="1" applyAlignment="1">
      <alignment horizontal="left" vertical="center" wrapText="1"/>
    </xf>
    <xf numFmtId="1" fontId="1" fillId="28" borderId="34" xfId="0" applyNumberFormat="1" applyFont="1" applyFill="1" applyBorder="1" applyAlignment="1">
      <alignment horizontal="center" vertical="center" wrapText="1"/>
    </xf>
    <xf numFmtId="0" fontId="1" fillId="28" borderId="34" xfId="1" applyNumberFormat="1" applyFont="1" applyFill="1" applyBorder="1" applyAlignment="1">
      <alignment horizontal="center" vertical="center" wrapText="1"/>
    </xf>
    <xf numFmtId="0" fontId="14" fillId="21" borderId="37" xfId="2" applyFill="1" applyBorder="1" applyAlignment="1">
      <alignment horizontal="left" vertical="center"/>
    </xf>
    <xf numFmtId="0" fontId="21" fillId="0" borderId="0" xfId="0" applyFont="1" applyAlignment="1">
      <alignment horizontal="center" vertical="center"/>
    </xf>
    <xf numFmtId="0" fontId="21" fillId="0" borderId="16" xfId="0" applyFont="1" applyBorder="1" applyAlignment="1">
      <alignment horizontal="center" vertical="center"/>
    </xf>
    <xf numFmtId="0" fontId="24" fillId="2" borderId="1" xfId="0" applyFont="1" applyFill="1" applyBorder="1" applyAlignment="1" applyProtection="1">
      <alignment horizontal="center" vertical="center"/>
      <protection locked="0"/>
    </xf>
    <xf numFmtId="0" fontId="19" fillId="0" borderId="0" xfId="0" applyFont="1" applyAlignment="1">
      <alignment horizontal="left" vertical="center"/>
    </xf>
    <xf numFmtId="0" fontId="19" fillId="0" borderId="16" xfId="0" applyFont="1" applyBorder="1" applyAlignment="1">
      <alignment horizontal="left" vertical="center"/>
    </xf>
    <xf numFmtId="0" fontId="19" fillId="0" borderId="2" xfId="0" applyFont="1" applyBorder="1" applyAlignment="1">
      <alignment horizontal="left" vertical="center"/>
    </xf>
    <xf numFmtId="0" fontId="19" fillId="0" borderId="8" xfId="0" applyFont="1" applyBorder="1" applyAlignment="1">
      <alignment horizontal="left" vertical="center"/>
    </xf>
    <xf numFmtId="0" fontId="23" fillId="0" borderId="0" xfId="0" applyFont="1" applyAlignment="1">
      <alignment horizontal="left" vertical="top" wrapText="1"/>
    </xf>
    <xf numFmtId="0" fontId="23" fillId="0" borderId="16" xfId="0" applyFont="1" applyBorder="1" applyAlignment="1">
      <alignment horizontal="left" vertical="top" wrapText="1"/>
    </xf>
    <xf numFmtId="0" fontId="23" fillId="0" borderId="0" xfId="0" applyFont="1" applyAlignment="1">
      <alignment horizontal="left" vertical="center" indent="2"/>
    </xf>
    <xf numFmtId="0" fontId="22" fillId="2" borderId="1" xfId="0" applyFont="1" applyFill="1" applyBorder="1" applyAlignment="1">
      <alignment horizontal="center" vertical="center"/>
    </xf>
    <xf numFmtId="0" fontId="23" fillId="0" borderId="0" xfId="0" applyFont="1" applyAlignment="1">
      <alignment horizontal="left" vertical="top" wrapText="1" indent="2"/>
    </xf>
    <xf numFmtId="0" fontId="23" fillId="0" borderId="16" xfId="0" applyFont="1" applyBorder="1" applyAlignment="1">
      <alignment horizontal="left" vertical="top" wrapText="1" indent="2"/>
    </xf>
    <xf numFmtId="0" fontId="19" fillId="0" borderId="1" xfId="0" applyFont="1" applyBorder="1" applyAlignment="1">
      <alignment horizontal="left" vertical="center"/>
    </xf>
    <xf numFmtId="0" fontId="27" fillId="2" borderId="1" xfId="2" applyFont="1" applyFill="1" applyBorder="1" applyAlignment="1" applyProtection="1">
      <alignment horizontal="left" vertical="center"/>
      <protection locked="0"/>
    </xf>
    <xf numFmtId="0" fontId="18" fillId="2" borderId="1" xfId="0" applyFont="1" applyFill="1" applyBorder="1" applyAlignment="1" applyProtection="1">
      <alignment horizontal="left" vertical="center"/>
      <protection locked="0"/>
    </xf>
    <xf numFmtId="0" fontId="0" fillId="0" borderId="0" xfId="0" applyAlignment="1">
      <alignment horizontal="left" vertical="center"/>
    </xf>
    <xf numFmtId="0" fontId="0" fillId="0" borderId="16" xfId="0" applyBorder="1" applyAlignment="1">
      <alignment horizontal="left" vertical="center"/>
    </xf>
    <xf numFmtId="0" fontId="0" fillId="0" borderId="0" xfId="0" applyAlignment="1">
      <alignment horizontal="left" vertical="top" indent="2"/>
    </xf>
    <xf numFmtId="0" fontId="0" fillId="0" borderId="16" xfId="0" applyBorder="1" applyAlignment="1">
      <alignment horizontal="left" vertical="top" indent="2"/>
    </xf>
    <xf numFmtId="0" fontId="23" fillId="0" borderId="0" xfId="0" applyFont="1" applyAlignment="1">
      <alignment horizontal="left" vertical="center" wrapText="1" indent="7"/>
    </xf>
    <xf numFmtId="0" fontId="23" fillId="0" borderId="16" xfId="0" applyFont="1" applyBorder="1" applyAlignment="1">
      <alignment horizontal="left" vertical="center" wrapText="1" indent="7"/>
    </xf>
    <xf numFmtId="0" fontId="20" fillId="0" borderId="0" xfId="0" applyFont="1" applyAlignment="1">
      <alignment horizontal="center" vertical="center"/>
    </xf>
    <xf numFmtId="0" fontId="37" fillId="25" borderId="21" xfId="0" applyFont="1" applyFill="1" applyBorder="1" applyAlignment="1">
      <alignment horizontal="left" vertical="center"/>
    </xf>
    <xf numFmtId="0" fontId="37" fillId="25" borderId="20" xfId="0" applyFont="1" applyFill="1" applyBorder="1" applyAlignment="1">
      <alignment horizontal="left" vertical="center"/>
    </xf>
    <xf numFmtId="0" fontId="37" fillId="25" borderId="22" xfId="0" applyFont="1" applyFill="1" applyBorder="1" applyAlignment="1">
      <alignment horizontal="left" vertical="center"/>
    </xf>
    <xf numFmtId="0" fontId="1" fillId="26" borderId="26" xfId="0" applyFont="1" applyFill="1" applyBorder="1" applyAlignment="1">
      <alignment horizontal="left" vertical="center" wrapText="1"/>
    </xf>
    <xf numFmtId="0" fontId="1" fillId="26" borderId="28" xfId="0" applyFont="1" applyFill="1" applyBorder="1" applyAlignment="1">
      <alignment horizontal="left" vertical="center" wrapText="1"/>
    </xf>
    <xf numFmtId="0" fontId="1" fillId="26" borderId="27" xfId="0" applyFont="1" applyFill="1" applyBorder="1" applyAlignment="1">
      <alignment horizontal="left" vertical="center" wrapText="1"/>
    </xf>
    <xf numFmtId="0" fontId="0" fillId="2" borderId="7"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0" borderId="2" xfId="0" applyBorder="1" applyAlignment="1">
      <alignment horizontal="left" vertical="top" wrapText="1"/>
    </xf>
    <xf numFmtId="0" fontId="0" fillId="2" borderId="13" xfId="0" applyFill="1" applyBorder="1" applyAlignment="1" applyProtection="1">
      <alignment horizontal="left" vertical="center" wrapText="1"/>
      <protection locked="0"/>
    </xf>
    <xf numFmtId="0" fontId="0" fillId="2" borderId="10" xfId="0" applyFill="1" applyBorder="1" applyAlignment="1" applyProtection="1">
      <alignment horizontal="left" vertical="center" wrapText="1"/>
      <protection locked="0"/>
    </xf>
    <xf numFmtId="9" fontId="0" fillId="0" borderId="1" xfId="1" applyFont="1" applyBorder="1" applyAlignment="1">
      <alignment horizontal="center" vertical="center"/>
    </xf>
    <xf numFmtId="9" fontId="0" fillId="0" borderId="10" xfId="1" applyFont="1" applyBorder="1" applyAlignment="1">
      <alignment horizontal="center" vertical="center"/>
    </xf>
    <xf numFmtId="0" fontId="0" fillId="0" borderId="15" xfId="0" applyBorder="1" applyAlignment="1">
      <alignment horizontal="left" vertical="center"/>
    </xf>
    <xf numFmtId="0" fontId="0" fillId="0" borderId="11" xfId="0" applyBorder="1" applyAlignment="1">
      <alignment horizontal="left" vertical="center"/>
    </xf>
    <xf numFmtId="0" fontId="0" fillId="2" borderId="14" xfId="0" applyFill="1" applyBorder="1" applyAlignment="1" applyProtection="1">
      <alignment horizontal="left" vertical="center" wrapText="1"/>
      <protection locked="0"/>
    </xf>
    <xf numFmtId="0" fontId="0" fillId="2" borderId="11" xfId="0" applyFill="1" applyBorder="1" applyAlignment="1" applyProtection="1">
      <alignment horizontal="left" vertical="center" wrapText="1"/>
      <protection locked="0"/>
    </xf>
    <xf numFmtId="0" fontId="0" fillId="2" borderId="1" xfId="0" applyFill="1" applyBorder="1" applyAlignment="1" applyProtection="1">
      <alignment horizontal="left" vertical="center" wrapText="1"/>
      <protection locked="0"/>
    </xf>
    <xf numFmtId="0" fontId="0" fillId="0" borderId="4" xfId="0" applyBorder="1" applyAlignment="1">
      <alignment horizontal="left" vertical="center"/>
    </xf>
    <xf numFmtId="0" fontId="0" fillId="0" borderId="14" xfId="0" applyBorder="1" applyAlignment="1">
      <alignment horizontal="left" vertical="center"/>
    </xf>
    <xf numFmtId="9" fontId="0" fillId="0" borderId="13" xfId="1" applyFont="1" applyBorder="1" applyAlignment="1">
      <alignment horizontal="center" vertical="center"/>
    </xf>
    <xf numFmtId="0" fontId="1" fillId="0" borderId="0" xfId="0" applyFont="1" applyAlignment="1">
      <alignment horizontal="left" vertical="center" wrapText="1"/>
    </xf>
    <xf numFmtId="0" fontId="0" fillId="0" borderId="1" xfId="0" applyBorder="1" applyAlignment="1">
      <alignment horizontal="left" vertical="center" wrapText="1"/>
    </xf>
    <xf numFmtId="0" fontId="0" fillId="0" borderId="10" xfId="0" applyBorder="1" applyAlignment="1">
      <alignment horizontal="left" vertical="center" wrapText="1"/>
    </xf>
    <xf numFmtId="0" fontId="37" fillId="25" borderId="19" xfId="0" applyFont="1" applyFill="1" applyBorder="1" applyAlignment="1">
      <alignment horizontal="left" vertical="center"/>
    </xf>
    <xf numFmtId="0" fontId="0" fillId="2" borderId="13"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0" borderId="4" xfId="0" applyBorder="1" applyAlignment="1">
      <alignment horizontal="left" vertical="center" wrapText="1"/>
    </xf>
    <xf numFmtId="0" fontId="0" fillId="0" borderId="11" xfId="0" applyBorder="1" applyAlignment="1">
      <alignment horizontal="left" vertical="center" wrapText="1"/>
    </xf>
    <xf numFmtId="9" fontId="0" fillId="3" borderId="4" xfId="1" applyFont="1" applyFill="1" applyBorder="1" applyAlignment="1">
      <alignment horizontal="center" vertical="center"/>
    </xf>
    <xf numFmtId="9" fontId="0" fillId="3" borderId="11" xfId="1" applyFont="1" applyFill="1" applyBorder="1" applyAlignment="1">
      <alignment horizontal="center" vertical="center"/>
    </xf>
    <xf numFmtId="0" fontId="0" fillId="2" borderId="4" xfId="0" applyFill="1" applyBorder="1" applyAlignment="1" applyProtection="1">
      <alignment horizontal="left" vertical="center" wrapText="1"/>
      <protection locked="0"/>
    </xf>
    <xf numFmtId="0" fontId="0" fillId="0" borderId="14" xfId="0" applyBorder="1" applyAlignment="1">
      <alignment horizontal="left" vertical="center" wrapText="1"/>
    </xf>
    <xf numFmtId="9" fontId="0" fillId="3" borderId="14" xfId="1" applyFont="1" applyFill="1" applyBorder="1" applyAlignment="1">
      <alignment horizontal="center" vertical="center"/>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10" fillId="8" borderId="20" xfId="0" applyFont="1" applyFill="1" applyBorder="1" applyAlignment="1">
      <alignment horizontal="left" vertical="center" wrapText="1"/>
    </xf>
    <xf numFmtId="0" fontId="37" fillId="24" borderId="19" xfId="0" applyFont="1" applyFill="1" applyBorder="1" applyAlignment="1">
      <alignment horizontal="lef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39" fillId="0" borderId="2" xfId="0" applyFont="1" applyBorder="1" applyAlignment="1">
      <alignment horizontal="left" vertical="center" wrapText="1"/>
    </xf>
    <xf numFmtId="0" fontId="1" fillId="0" borderId="2" xfId="0" applyFont="1" applyBorder="1" applyAlignment="1">
      <alignment horizontal="left" vertical="center" wrapText="1"/>
    </xf>
    <xf numFmtId="0" fontId="37" fillId="23" borderId="21" xfId="0" applyFont="1" applyFill="1" applyBorder="1" applyAlignment="1">
      <alignment horizontal="left" vertical="center" wrapText="1"/>
    </xf>
    <xf numFmtId="0" fontId="37" fillId="23" borderId="20" xfId="0" applyFont="1" applyFill="1" applyBorder="1" applyAlignment="1">
      <alignment horizontal="left" vertical="center" wrapText="1"/>
    </xf>
    <xf numFmtId="0" fontId="37" fillId="23" borderId="22" xfId="0" applyFont="1" applyFill="1" applyBorder="1" applyAlignment="1">
      <alignment horizontal="left" vertical="center" wrapText="1"/>
    </xf>
    <xf numFmtId="0" fontId="0" fillId="7" borderId="7" xfId="0" applyFill="1" applyBorder="1" applyAlignment="1">
      <alignment horizontal="center" vertical="center" wrapText="1"/>
    </xf>
    <xf numFmtId="0" fontId="0" fillId="7" borderId="9" xfId="0" applyFill="1" applyBorder="1" applyAlignment="1">
      <alignment horizontal="center" vertical="center" wrapText="1"/>
    </xf>
    <xf numFmtId="0" fontId="0" fillId="7" borderId="3" xfId="0" applyFill="1" applyBorder="1" applyAlignment="1">
      <alignment horizontal="center" vertical="center" wrapText="1"/>
    </xf>
    <xf numFmtId="0" fontId="0" fillId="7" borderId="2" xfId="0" applyFill="1" applyBorder="1" applyAlignment="1">
      <alignment horizontal="center" vertical="center" wrapText="1"/>
    </xf>
    <xf numFmtId="0" fontId="0" fillId="7" borderId="8" xfId="0" applyFill="1" applyBorder="1" applyAlignment="1">
      <alignment horizontal="center" vertical="center" wrapText="1"/>
    </xf>
    <xf numFmtId="0" fontId="0" fillId="0" borderId="5" xfId="0" applyBorder="1" applyAlignment="1">
      <alignment horizontal="left" vertical="center" wrapText="1"/>
    </xf>
    <xf numFmtId="9" fontId="0" fillId="0" borderId="14" xfId="1" applyFont="1" applyBorder="1" applyAlignment="1">
      <alignment horizontal="center" vertical="center"/>
    </xf>
    <xf numFmtId="9" fontId="0" fillId="0" borderId="11" xfId="1" applyFont="1" applyBorder="1" applyAlignment="1">
      <alignment horizontal="center" vertical="center"/>
    </xf>
    <xf numFmtId="9" fontId="0" fillId="0" borderId="5" xfId="1" applyFont="1" applyBorder="1" applyAlignment="1">
      <alignment horizontal="center" vertical="center"/>
    </xf>
    <xf numFmtId="0" fontId="0" fillId="2" borderId="5" xfId="0" applyFill="1" applyBorder="1" applyAlignment="1" applyProtection="1">
      <alignment horizontal="left" vertical="center" wrapText="1"/>
      <protection locked="0"/>
    </xf>
    <xf numFmtId="9" fontId="0" fillId="3" borderId="15" xfId="1" applyFont="1" applyFill="1" applyBorder="1" applyAlignment="1">
      <alignment horizontal="center" vertical="center"/>
    </xf>
    <xf numFmtId="0" fontId="0" fillId="0" borderId="13" xfId="0" applyBorder="1" applyAlignment="1">
      <alignment horizontal="left" vertical="center" wrapText="1"/>
    </xf>
    <xf numFmtId="0" fontId="0" fillId="0" borderId="2" xfId="0" applyBorder="1" applyAlignment="1">
      <alignment horizontal="left" vertical="center" wrapText="1"/>
    </xf>
    <xf numFmtId="0" fontId="10" fillId="9" borderId="20" xfId="0" applyFont="1" applyFill="1" applyBorder="1" applyAlignment="1">
      <alignment horizontal="left" vertical="center" wrapText="1"/>
    </xf>
    <xf numFmtId="0" fontId="37" fillId="24" borderId="21" xfId="0" applyFont="1" applyFill="1" applyBorder="1" applyAlignment="1">
      <alignment horizontal="left" vertical="center" wrapText="1"/>
    </xf>
    <xf numFmtId="0" fontId="37" fillId="24" borderId="20" xfId="0" applyFont="1" applyFill="1" applyBorder="1" applyAlignment="1">
      <alignment horizontal="left" vertical="center" wrapText="1"/>
    </xf>
    <xf numFmtId="0" fontId="37" fillId="24" borderId="22" xfId="0" applyFont="1" applyFill="1" applyBorder="1" applyAlignment="1">
      <alignment horizontal="left" vertical="center" wrapText="1"/>
    </xf>
    <xf numFmtId="0" fontId="11" fillId="7" borderId="7" xfId="0" applyFont="1" applyFill="1" applyBorder="1" applyAlignment="1">
      <alignment horizontal="left" vertical="center" wrapText="1"/>
    </xf>
    <xf numFmtId="0" fontId="11" fillId="7" borderId="9" xfId="0" applyFont="1" applyFill="1" applyBorder="1" applyAlignment="1">
      <alignment horizontal="left" vertical="center" wrapText="1"/>
    </xf>
    <xf numFmtId="0" fontId="11" fillId="7" borderId="3" xfId="0" applyFont="1" applyFill="1" applyBorder="1" applyAlignment="1">
      <alignment horizontal="left" vertical="center" wrapText="1"/>
    </xf>
    <xf numFmtId="0" fontId="1" fillId="28" borderId="19" xfId="0" applyFont="1" applyFill="1" applyBorder="1" applyAlignment="1">
      <alignment horizontal="left" vertical="center" wrapText="1"/>
    </xf>
    <xf numFmtId="0" fontId="14" fillId="0" borderId="15" xfId="2" applyBorder="1" applyAlignment="1">
      <alignment horizontal="left" vertical="center" wrapText="1"/>
    </xf>
    <xf numFmtId="0" fontId="14" fillId="0" borderId="11" xfId="2" applyBorder="1" applyAlignment="1">
      <alignment horizontal="left" vertical="center" wrapText="1"/>
    </xf>
    <xf numFmtId="0" fontId="0" fillId="2" borderId="15" xfId="0" applyFill="1" applyBorder="1" applyAlignment="1" applyProtection="1">
      <alignment horizontal="left" vertical="center" wrapText="1"/>
      <protection locked="0"/>
    </xf>
    <xf numFmtId="0" fontId="0" fillId="4" borderId="11" xfId="0" applyFill="1" applyBorder="1" applyAlignment="1">
      <alignment horizontal="left" vertical="center"/>
    </xf>
    <xf numFmtId="0" fontId="14" fillId="0" borderId="4" xfId="2" applyBorder="1" applyAlignment="1">
      <alignment horizontal="left" vertical="center" wrapText="1"/>
    </xf>
    <xf numFmtId="0" fontId="0" fillId="2" borderId="10" xfId="0" applyFill="1" applyBorder="1" applyAlignment="1" applyProtection="1">
      <alignment horizontal="center" vertical="center"/>
      <protection locked="0"/>
    </xf>
    <xf numFmtId="0" fontId="29" fillId="0" borderId="4" xfId="0" applyFont="1" applyBorder="1" applyAlignment="1">
      <alignment horizontal="left" vertical="center" wrapText="1"/>
    </xf>
    <xf numFmtId="0" fontId="29" fillId="0" borderId="14" xfId="0" applyFont="1" applyBorder="1" applyAlignment="1">
      <alignment horizontal="left" vertical="center" wrapText="1"/>
    </xf>
    <xf numFmtId="0" fontId="0" fillId="2" borderId="7" xfId="0" applyFill="1" applyBorder="1" applyAlignment="1" applyProtection="1">
      <alignment horizontal="left" vertical="center" wrapText="1"/>
      <protection locked="0"/>
    </xf>
    <xf numFmtId="0" fontId="0" fillId="2" borderId="24" xfId="0" applyFill="1" applyBorder="1" applyAlignment="1" applyProtection="1">
      <alignment horizontal="left" vertical="center" wrapText="1"/>
      <protection locked="0"/>
    </xf>
    <xf numFmtId="0" fontId="10" fillId="10" borderId="20" xfId="0" applyFont="1" applyFill="1" applyBorder="1" applyAlignment="1">
      <alignment horizontal="left" vertical="center" wrapText="1"/>
    </xf>
    <xf numFmtId="0" fontId="0" fillId="2" borderId="13" xfId="0" applyFill="1" applyBorder="1" applyAlignment="1" applyProtection="1">
      <alignment vertical="center" wrapText="1"/>
      <protection locked="0"/>
    </xf>
    <xf numFmtId="0" fontId="0" fillId="2" borderId="10" xfId="0" applyFill="1" applyBorder="1" applyAlignment="1" applyProtection="1">
      <alignment vertical="center" wrapText="1"/>
      <protection locked="0"/>
    </xf>
    <xf numFmtId="0" fontId="0" fillId="2" borderId="14" xfId="0" applyFill="1" applyBorder="1" applyAlignment="1" applyProtection="1">
      <alignment vertical="center" wrapText="1"/>
      <protection locked="0"/>
    </xf>
    <xf numFmtId="0" fontId="0" fillId="2" borderId="11" xfId="0" applyFill="1" applyBorder="1" applyAlignment="1" applyProtection="1">
      <alignment vertical="center" wrapText="1"/>
      <protection locked="0"/>
    </xf>
    <xf numFmtId="0" fontId="0" fillId="2" borderId="15" xfId="0" applyFill="1" applyBorder="1" applyAlignment="1" applyProtection="1">
      <alignment vertical="center" wrapText="1"/>
      <protection locked="0"/>
    </xf>
    <xf numFmtId="0" fontId="0" fillId="2" borderId="4" xfId="0" applyFill="1" applyBorder="1" applyAlignment="1" applyProtection="1">
      <alignment vertical="center" wrapText="1"/>
      <protection locked="0"/>
    </xf>
    <xf numFmtId="0" fontId="0" fillId="0" borderId="5" xfId="0" applyBorder="1" applyAlignment="1">
      <alignment horizontal="left" vertical="center"/>
    </xf>
    <xf numFmtId="0" fontId="0" fillId="0" borderId="10" xfId="0" applyBorder="1" applyAlignment="1">
      <alignment horizontal="left" vertical="center"/>
    </xf>
    <xf numFmtId="0" fontId="0" fillId="0" borderId="13" xfId="0" applyBorder="1" applyAlignment="1">
      <alignment horizontal="left" vertical="center"/>
    </xf>
    <xf numFmtId="0" fontId="10" fillId="11" borderId="20" xfId="0" applyFont="1" applyFill="1" applyBorder="1" applyAlignment="1">
      <alignment horizontal="left" vertical="center" wrapText="1"/>
    </xf>
    <xf numFmtId="0" fontId="0" fillId="2" borderId="3" xfId="0" applyFill="1" applyBorder="1" applyAlignment="1" applyProtection="1">
      <alignment horizontal="left" vertical="center" wrapText="1"/>
      <protection locked="0"/>
    </xf>
    <xf numFmtId="0" fontId="10" fillId="12" borderId="20" xfId="0" applyFont="1" applyFill="1" applyBorder="1" applyAlignment="1">
      <alignment horizontal="left" vertical="center" wrapText="1"/>
    </xf>
    <xf numFmtId="0" fontId="10" fillId="13" borderId="20" xfId="0" applyFont="1" applyFill="1" applyBorder="1" applyAlignment="1">
      <alignment horizontal="left" vertical="center" wrapText="1"/>
    </xf>
    <xf numFmtId="10" fontId="0" fillId="3" borderId="4" xfId="0" applyNumberFormat="1" applyFill="1" applyBorder="1" applyAlignment="1">
      <alignment horizontal="center" vertical="center"/>
    </xf>
    <xf numFmtId="10" fontId="0" fillId="3" borderId="11" xfId="0" applyNumberFormat="1" applyFill="1" applyBorder="1" applyAlignment="1">
      <alignment horizontal="center" vertical="center"/>
    </xf>
    <xf numFmtId="10" fontId="0" fillId="0" borderId="13" xfId="0" applyNumberFormat="1" applyBorder="1" applyAlignment="1">
      <alignment horizontal="center" vertical="center"/>
    </xf>
    <xf numFmtId="10" fontId="0" fillId="0" borderId="10" xfId="0" applyNumberFormat="1" applyBorder="1" applyAlignment="1">
      <alignment horizontal="center" vertical="center"/>
    </xf>
    <xf numFmtId="0" fontId="1" fillId="28" borderId="34" xfId="0" applyFont="1" applyFill="1" applyBorder="1" applyAlignment="1">
      <alignment horizontal="left" vertical="center" wrapText="1"/>
    </xf>
    <xf numFmtId="0" fontId="0" fillId="21" borderId="35" xfId="0" applyFill="1" applyBorder="1" applyAlignment="1" applyProtection="1">
      <alignment horizontal="left" vertical="center" wrapText="1"/>
      <protection locked="0"/>
    </xf>
    <xf numFmtId="0" fontId="0" fillId="21" borderId="36" xfId="0" applyFill="1" applyBorder="1" applyAlignment="1" applyProtection="1">
      <alignment horizontal="left" vertical="center" wrapText="1"/>
      <protection locked="0"/>
    </xf>
    <xf numFmtId="0" fontId="10" fillId="14" borderId="20" xfId="0" applyFont="1" applyFill="1" applyBorder="1" applyAlignment="1">
      <alignment horizontal="left" vertical="center" wrapText="1"/>
    </xf>
    <xf numFmtId="0" fontId="0" fillId="0" borderId="0" xfId="0" applyAlignment="1">
      <alignment horizontal="left" vertical="center" wrapText="1"/>
    </xf>
    <xf numFmtId="0" fontId="10" fillId="15" borderId="20" xfId="0" applyFont="1" applyFill="1" applyBorder="1" applyAlignment="1">
      <alignment horizontal="left" vertical="center" wrapText="1"/>
    </xf>
    <xf numFmtId="0" fontId="14" fillId="0" borderId="11" xfId="2" applyBorder="1" applyAlignment="1">
      <alignment horizontal="left" vertical="center"/>
    </xf>
    <xf numFmtId="0" fontId="0" fillId="2" borderId="7"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10" fillId="16" borderId="20" xfId="0" applyFont="1" applyFill="1" applyBorder="1" applyAlignment="1">
      <alignment horizontal="left" vertical="center" wrapText="1"/>
    </xf>
    <xf numFmtId="9" fontId="0" fillId="2" borderId="7" xfId="1" applyFont="1" applyFill="1" applyBorder="1" applyAlignment="1" applyProtection="1">
      <alignment horizontal="center" vertical="center"/>
      <protection locked="0"/>
    </xf>
    <xf numFmtId="9" fontId="0" fillId="2" borderId="9" xfId="1" applyFont="1" applyFill="1" applyBorder="1" applyAlignment="1" applyProtection="1">
      <alignment horizontal="center" vertical="center"/>
      <protection locked="0"/>
    </xf>
    <xf numFmtId="9" fontId="0" fillId="2" borderId="3" xfId="1" applyFont="1" applyFill="1" applyBorder="1" applyAlignment="1" applyProtection="1">
      <alignment horizontal="center" vertical="center"/>
      <protection locked="0"/>
    </xf>
    <xf numFmtId="0" fontId="10" fillId="17" borderId="20" xfId="0" applyFont="1" applyFill="1" applyBorder="1" applyAlignment="1">
      <alignment horizontal="left" vertical="center" wrapText="1"/>
    </xf>
    <xf numFmtId="0" fontId="14" fillId="0" borderId="14" xfId="2" applyBorder="1" applyAlignment="1">
      <alignment horizontal="left" vertical="center" wrapText="1"/>
    </xf>
    <xf numFmtId="0" fontId="0" fillId="0" borderId="15" xfId="0" applyBorder="1" applyAlignment="1">
      <alignment horizontal="left" vertical="center" wrapText="1"/>
    </xf>
    <xf numFmtId="0" fontId="9" fillId="18" borderId="20" xfId="0" applyFont="1" applyFill="1" applyBorder="1" applyAlignment="1">
      <alignment horizontal="left" vertical="center" wrapText="1"/>
    </xf>
    <xf numFmtId="0" fontId="10" fillId="20" borderId="20" xfId="0" applyFont="1" applyFill="1" applyBorder="1" applyAlignment="1">
      <alignment horizontal="left" vertical="center" wrapText="1"/>
    </xf>
    <xf numFmtId="0" fontId="15" fillId="21" borderId="30" xfId="0" applyFont="1" applyFill="1" applyBorder="1" applyAlignment="1">
      <alignment horizontal="left" vertical="center" wrapText="1"/>
    </xf>
    <xf numFmtId="0" fontId="16" fillId="21" borderId="31" xfId="0" applyFont="1" applyFill="1" applyBorder="1" applyAlignment="1">
      <alignment horizontal="left" vertical="center" wrapText="1"/>
    </xf>
    <xf numFmtId="0" fontId="3" fillId="19" borderId="20" xfId="0" applyFont="1" applyFill="1" applyBorder="1" applyAlignment="1">
      <alignment horizontal="left" vertical="center" wrapText="1"/>
    </xf>
    <xf numFmtId="0" fontId="17" fillId="5" borderId="35" xfId="0" applyFont="1" applyFill="1" applyBorder="1" applyAlignment="1">
      <alignment horizontal="left" vertical="center" wrapText="1"/>
    </xf>
    <xf numFmtId="0" fontId="17" fillId="5" borderId="36" xfId="0" applyFont="1" applyFill="1" applyBorder="1" applyAlignment="1">
      <alignment horizontal="left" vertical="center" wrapText="1"/>
    </xf>
    <xf numFmtId="0" fontId="17" fillId="5" borderId="37" xfId="0" applyFont="1" applyFill="1" applyBorder="1" applyAlignment="1">
      <alignment horizontal="left" vertical="center" wrapText="1"/>
    </xf>
    <xf numFmtId="0" fontId="20" fillId="21" borderId="1" xfId="0" applyFont="1" applyFill="1" applyBorder="1" applyAlignment="1">
      <alignment horizontal="center" vertical="center" wrapText="1"/>
    </xf>
  </cellXfs>
  <cellStyles count="3">
    <cellStyle name="Hyperlink" xfId="2" builtinId="8"/>
    <cellStyle name="Normal" xfId="0" builtinId="0"/>
    <cellStyle name="Percent" xfId="1" builtinId="5"/>
  </cellStyles>
  <dxfs count="28">
    <dxf>
      <font>
        <b val="0"/>
        <i val="0"/>
      </font>
      <fill>
        <patternFill>
          <bgColor theme="9" tint="0.59996337778862885"/>
        </patternFill>
      </fill>
    </dxf>
    <dxf>
      <fill>
        <patternFill>
          <bgColor rgb="FFFFAFAF"/>
        </patternFill>
      </fill>
    </dxf>
    <dxf>
      <font>
        <b val="0"/>
        <i val="0"/>
      </font>
      <fill>
        <patternFill>
          <bgColor theme="9" tint="0.59996337778862885"/>
        </patternFill>
      </fill>
    </dxf>
    <dxf>
      <fill>
        <patternFill>
          <bgColor rgb="FFFFAFAF"/>
        </patternFill>
      </fill>
    </dxf>
    <dxf>
      <font>
        <b val="0"/>
        <i val="0"/>
      </font>
      <fill>
        <patternFill>
          <bgColor theme="9" tint="0.59996337778862885"/>
        </patternFill>
      </fill>
    </dxf>
    <dxf>
      <fill>
        <patternFill>
          <bgColor rgb="FFFFAFAF"/>
        </patternFill>
      </fill>
    </dxf>
    <dxf>
      <font>
        <b val="0"/>
        <i val="0"/>
      </font>
      <fill>
        <patternFill>
          <bgColor theme="9" tint="0.59996337778862885"/>
        </patternFill>
      </fill>
    </dxf>
    <dxf>
      <fill>
        <patternFill>
          <bgColor rgb="FFFFAFAF"/>
        </patternFill>
      </fill>
    </dxf>
    <dxf>
      <font>
        <b val="0"/>
        <i val="0"/>
      </font>
      <fill>
        <patternFill>
          <bgColor theme="9" tint="0.59996337778862885"/>
        </patternFill>
      </fill>
    </dxf>
    <dxf>
      <fill>
        <patternFill>
          <bgColor rgb="FFFFAFAF"/>
        </patternFill>
      </fill>
    </dxf>
    <dxf>
      <font>
        <b val="0"/>
        <i val="0"/>
      </font>
      <fill>
        <patternFill>
          <bgColor theme="9" tint="0.59996337778862885"/>
        </patternFill>
      </fill>
    </dxf>
    <dxf>
      <fill>
        <patternFill>
          <bgColor rgb="FFFFAFAF"/>
        </patternFill>
      </fill>
    </dxf>
    <dxf>
      <font>
        <b val="0"/>
        <i val="0"/>
      </font>
      <fill>
        <patternFill>
          <bgColor theme="9" tint="0.59996337778862885"/>
        </patternFill>
      </fill>
    </dxf>
    <dxf>
      <fill>
        <patternFill>
          <bgColor rgb="FFFFAFAF"/>
        </patternFill>
      </fill>
    </dxf>
    <dxf>
      <font>
        <b val="0"/>
        <i val="0"/>
      </font>
      <fill>
        <patternFill>
          <bgColor theme="9" tint="0.59996337778862885"/>
        </patternFill>
      </fill>
    </dxf>
    <dxf>
      <fill>
        <patternFill>
          <bgColor rgb="FFFFAFAF"/>
        </patternFill>
      </fill>
    </dxf>
    <dxf>
      <font>
        <b val="0"/>
        <i val="0"/>
      </font>
      <fill>
        <patternFill>
          <bgColor theme="9" tint="0.59996337778862885"/>
        </patternFill>
      </fill>
    </dxf>
    <dxf>
      <fill>
        <patternFill>
          <bgColor rgb="FFFFAFAF"/>
        </patternFill>
      </fill>
    </dxf>
    <dxf>
      <font>
        <b val="0"/>
        <i val="0"/>
      </font>
      <fill>
        <patternFill>
          <bgColor theme="9" tint="0.59996337778862885"/>
        </patternFill>
      </fill>
    </dxf>
    <dxf>
      <fill>
        <patternFill>
          <bgColor rgb="FFFFAFAF"/>
        </patternFill>
      </fill>
    </dxf>
    <dxf>
      <font>
        <b val="0"/>
        <i val="0"/>
      </font>
      <fill>
        <patternFill>
          <bgColor theme="9" tint="0.59996337778862885"/>
        </patternFill>
      </fill>
    </dxf>
    <dxf>
      <fill>
        <patternFill>
          <bgColor rgb="FFFFAFAF"/>
        </patternFill>
      </fill>
    </dxf>
    <dxf>
      <numFmt numFmtId="2" formatCode="0.00"/>
    </dxf>
    <dxf>
      <numFmt numFmtId="0" formatCode="General"/>
    </dxf>
    <dxf>
      <numFmt numFmtId="19" formatCode="m/d/yyyy"/>
    </dxf>
    <dxf>
      <numFmt numFmtId="19" formatCode="m/d/yyyy"/>
    </dxf>
    <dxf>
      <numFmt numFmtId="0" formatCode="General"/>
    </dxf>
    <dxf>
      <numFmt numFmtId="0" formatCode="General"/>
    </dxf>
  </dxfs>
  <tableStyles count="0" defaultTableStyle="TableStyleMedium2" defaultPivotStyle="PivotStyleLight16"/>
  <colors>
    <mruColors>
      <color rgb="FFAAC0C5"/>
      <color rgb="FF346076"/>
      <color rgb="FFAED6B2"/>
      <color rgb="FF639669"/>
      <color rgb="FFEAD49A"/>
      <color rgb="FFC5963A"/>
      <color rgb="FF8DABB2"/>
      <color rgb="FF81C087"/>
      <color rgb="FFE2C676"/>
      <color rgb="FF654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C4B5BE8-1244-4C6C-B71E-94C030E463C6}" name="Table2" displayName="Table2" ref="A1:N965" totalsRowShown="0">
  <autoFilter ref="A1:N965" xr:uid="{1C4B5BE8-1244-4C6C-B71E-94C030E463C6}"/>
  <sortState xmlns:xlrd2="http://schemas.microsoft.com/office/spreadsheetml/2017/richdata2" ref="A2:N965">
    <sortCondition ref="C1:C965"/>
  </sortState>
  <tableColumns count="14">
    <tableColumn id="1" xr3:uid="{B8CE3222-025F-4EDC-884E-DDB2E48876FC}" name="place_name" dataDxfId="27">
      <calculatedColumnFormula>IF(ISBLANK(Instructions!$B$17),"",Instructions!$B$17)</calculatedColumnFormula>
    </tableColumn>
    <tableColumn id="2" xr3:uid="{FB9F7455-036E-4F46-AFC0-8B9459CE6EB7}" name="fy" dataDxfId="26">
      <calculatedColumnFormula>IF(ISBLANK(Instructions!$B$18),"",Instructions!$B$18)</calculatedColumnFormula>
    </tableColumn>
    <tableColumn id="3" xr3:uid="{4CFC891F-E3AF-425C-BF80-F7A9A9AFDCBF}" name="strategy"/>
    <tableColumn id="4" xr3:uid="{FF6DF505-43F4-472C-962C-A2B2FE81144F}" name="start_date" dataDxfId="25"/>
    <tableColumn id="5" xr3:uid="{AB9E5644-FD25-4420-A5E3-9E28245215C1}" name="end_date" dataDxfId="24"/>
    <tableColumn id="6" xr3:uid="{BD8E37AB-7016-414B-B02E-B54C03865CFA}" name="type"/>
    <tableColumn id="7" xr3:uid="{A97D4ABD-C443-41B1-A348-106367571F13}" name="metric_short"/>
    <tableColumn id="8" xr3:uid="{A2F4167E-464E-40D8-B63E-AC457DE2E677}" name="metric_long" dataDxfId="23"/>
    <tableColumn id="9" xr3:uid="{4A5AC4B8-D835-4ED1-8BDE-04D4DDE871E1}" name="demo"/>
    <tableColumn id="10" xr3:uid="{2849726A-E577-40A3-964E-7578B5A28C63}" name="num_count"/>
    <tableColumn id="11" xr3:uid="{3ACECC64-0DF0-473F-8945-7B1CF1DDE151}" name="denom"/>
    <tableColumn id="12" xr3:uid="{C2E9E06E-CAE0-48EE-8B99-279941126A42}" name="percent" dataDxfId="22" dataCellStyle="Percent"/>
    <tableColumn id="13" xr3:uid="{5E2E6AEE-682A-4A2F-84F6-463A271E9C86}" name="effort_support"/>
    <tableColumn id="14" xr3:uid="{51180F48-3026-4AE5-AAAF-8409EC02C9AA}" name="notes"/>
  </tableColumns>
  <tableStyleInfo name="TableStyleMedium25"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hyperlink" Target="https://ncopioidsettlement.org/wp-content/uploads/2025/05/Reporting-Demographic-Information-for-Harm-Reduction-Strategies_June2025.pdf" TargetMode="External"/><Relationship Id="rId2" Type="http://schemas.openxmlformats.org/officeDocument/2006/relationships/hyperlink" Target="https://www.ncdhhs.gov/opioid-and-substance-use-action-plan-data-dashboard" TargetMode="External"/><Relationship Id="rId1" Type="http://schemas.openxmlformats.org/officeDocument/2006/relationships/hyperlink" Target="https://www.ncdhhs.gov/opioid-and-substance-use-action-plan-data-dashboard"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ncdhhs.gov/opioid-and-substance-use-action-plan-data-dashboard" TargetMode="External"/><Relationship Id="rId2" Type="http://schemas.openxmlformats.org/officeDocument/2006/relationships/hyperlink" Target="https://www.ncdhhs.gov/opioid-and-substance-use-action-plan-data-dashboard" TargetMode="External"/><Relationship Id="rId1" Type="http://schemas.openxmlformats.org/officeDocument/2006/relationships/hyperlink" Target="https://www.ncdhhs.gov/opioid-and-substance-use-action-plan-data-dashboard" TargetMode="External"/><Relationship Id="rId6" Type="http://schemas.openxmlformats.org/officeDocument/2006/relationships/printerSettings" Target="../printerSettings/printerSettings9.bin"/><Relationship Id="rId5" Type="http://schemas.openxmlformats.org/officeDocument/2006/relationships/hyperlink" Target="https://ncopioidsettlement.org/wp-content/uploads/2025/05/Recommendations-for-Reporting-6-month-Adherence_June2025.pdf" TargetMode="External"/><Relationship Id="rId4" Type="http://schemas.openxmlformats.org/officeDocument/2006/relationships/hyperlink" Target="https://www.ncdhhs.gov/opioid-and-substance-use-action-plan-data-dashboard" TargetMode="Externa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s://www.ncdhhs.gov/opioid-and-substance-use-action-plan-data-dashboard" TargetMode="External"/><Relationship Id="rId7" Type="http://schemas.openxmlformats.org/officeDocument/2006/relationships/hyperlink" Target="https://ncopioidsettlement.org/wp-content/uploads/2025/05/Reporting-Demographic-Information-for-Harm-Reduction-Strategies_June2025.pdf" TargetMode="External"/><Relationship Id="rId2" Type="http://schemas.openxmlformats.org/officeDocument/2006/relationships/hyperlink" Target="https://www.ncdhhs.gov/opioid-and-substance-use-action-plan-data-dashboard" TargetMode="External"/><Relationship Id="rId1" Type="http://schemas.openxmlformats.org/officeDocument/2006/relationships/hyperlink" Target="https://www.ncdhhs.gov/opioid-and-substance-use-action-plan-data-dashboard" TargetMode="External"/><Relationship Id="rId6" Type="http://schemas.openxmlformats.org/officeDocument/2006/relationships/hyperlink" Target="https://ncopioidsettlement.org/wp-content/uploads/2025/05/Recommendations-for-Reporting-6-month-Adherence_June2025.pdf" TargetMode="External"/><Relationship Id="rId5" Type="http://schemas.openxmlformats.org/officeDocument/2006/relationships/hyperlink" Target="https://www.ncdhhs.gov/opioid-and-substance-use-action-plan-data-dashboard" TargetMode="External"/><Relationship Id="rId4" Type="http://schemas.openxmlformats.org/officeDocument/2006/relationships/hyperlink" Target="https://www.ncdhhs.gov/opioid-and-substance-use-action-plan-data-dashboard"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www.ncdhhs.gov/opioid-and-substance-use-action-plan-data-dashboard" TargetMode="External"/><Relationship Id="rId2" Type="http://schemas.openxmlformats.org/officeDocument/2006/relationships/hyperlink" Target="https://www.ncdhhs.gov/opioid-and-substance-use-action-plan-data-dashboard" TargetMode="External"/><Relationship Id="rId1" Type="http://schemas.openxmlformats.org/officeDocument/2006/relationships/hyperlink" Target="https://www.ncdhhs.gov/opioid-and-substance-use-action-plan-data-dashboard" TargetMode="External"/><Relationship Id="rId6" Type="http://schemas.openxmlformats.org/officeDocument/2006/relationships/printerSettings" Target="../printerSettings/printerSettings11.bin"/><Relationship Id="rId5" Type="http://schemas.openxmlformats.org/officeDocument/2006/relationships/hyperlink" Target="https://ncopioidsettlement.org/wp-content/uploads/2025/05/Recommendations-for-Reporting-6-month-Adherence_June2025.pdf" TargetMode="External"/><Relationship Id="rId4" Type="http://schemas.openxmlformats.org/officeDocument/2006/relationships/hyperlink" Target="https://www.ncdhhs.gov/opioid-and-substance-use-action-plan-data-dashboard"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ncdhhs.gov/opioid-and-substance-use-action-plan-data-dashboard" TargetMode="External"/><Relationship Id="rId2" Type="http://schemas.openxmlformats.org/officeDocument/2006/relationships/hyperlink" Target="https://www.ncdhhs.gov/opioid-and-substance-use-action-plan-data-dashboard" TargetMode="External"/><Relationship Id="rId1" Type="http://schemas.openxmlformats.org/officeDocument/2006/relationships/hyperlink" Target="https://www.ncdhhs.gov/opioid-and-substance-use-action-plan-data-dashboard" TargetMode="External"/><Relationship Id="rId6" Type="http://schemas.openxmlformats.org/officeDocument/2006/relationships/printerSettings" Target="../printerSettings/printerSettings12.bin"/><Relationship Id="rId5" Type="http://schemas.openxmlformats.org/officeDocument/2006/relationships/hyperlink" Target="https://www.ncdhhs.gov/opioid-and-substance-use-action-plan-data-dashboard" TargetMode="External"/><Relationship Id="rId4" Type="http://schemas.openxmlformats.org/officeDocument/2006/relationships/hyperlink" Target="https://www.ncdhhs.gov/opioid-and-substance-use-action-plan-data-dashboard"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www.ncdhhs.gov/opioid-and-substance-use-action-plan-data-dashboard" TargetMode="External"/><Relationship Id="rId2" Type="http://schemas.openxmlformats.org/officeDocument/2006/relationships/hyperlink" Target="https://www.ncdhhs.gov/opioid-and-substance-use-action-plan-data-dashboard" TargetMode="External"/><Relationship Id="rId1" Type="http://schemas.openxmlformats.org/officeDocument/2006/relationships/hyperlink" Target="https://www.ncdhhs.gov/opioid-and-substance-use-action-plan-data-dashboard" TargetMode="External"/><Relationship Id="rId6" Type="http://schemas.openxmlformats.org/officeDocument/2006/relationships/hyperlink" Target="https://ncopioidsettlement.org/wp-content/uploads/2025/05/Recommendations-for-Reporting-6-month-Adherence_June2025.pdf" TargetMode="External"/><Relationship Id="rId5" Type="http://schemas.openxmlformats.org/officeDocument/2006/relationships/hyperlink" Target="https://www.ncdhhs.gov/opioid-and-substance-use-action-plan-data-dashboard" TargetMode="External"/><Relationship Id="rId4" Type="http://schemas.openxmlformats.org/officeDocument/2006/relationships/hyperlink" Target="https://www.ncdhhs.gov/opioid-and-substance-use-action-plan-data-dashboard"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ncdhhs.gov/opioid-and-substance-use-action-plan-data-dashboard" TargetMode="External"/><Relationship Id="rId1" Type="http://schemas.openxmlformats.org/officeDocument/2006/relationships/hyperlink" Target="https://www.ncdhhs.gov/opioid-and-substance-use-action-plan-data-dashboard"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ncdhhs.gov/opioid-and-substance-use-action-plan-data-dashboard" TargetMode="External"/><Relationship Id="rId2" Type="http://schemas.openxmlformats.org/officeDocument/2006/relationships/hyperlink" Target="https://www.ncdhhs.gov/opioid-and-substance-use-action-plan-data-dashboard" TargetMode="External"/><Relationship Id="rId1" Type="http://schemas.openxmlformats.org/officeDocument/2006/relationships/hyperlink" Target="https://www.ncdhhs.gov/opioid-and-substance-use-action-plan-data-dashboard" TargetMode="External"/><Relationship Id="rId5" Type="http://schemas.openxmlformats.org/officeDocument/2006/relationships/printerSettings" Target="../printerSettings/printerSettings4.bin"/><Relationship Id="rId4" Type="http://schemas.openxmlformats.org/officeDocument/2006/relationships/hyperlink" Target="https://ncopioidsettlement.org/wp-content/uploads/2025/05/Recommendations-for-Reporting-6-month-Adherence_June2025.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ncdhhs.gov/opioid-and-substance-use-action-plan-data-dashboard" TargetMode="External"/><Relationship Id="rId2" Type="http://schemas.openxmlformats.org/officeDocument/2006/relationships/hyperlink" Target="https://www.ncdhhs.gov/opioid-and-substance-use-action-plan-data-dashboard" TargetMode="External"/><Relationship Id="rId1" Type="http://schemas.openxmlformats.org/officeDocument/2006/relationships/hyperlink" Target="https://www.ncdhhs.gov/opioid-and-substance-use-action-plan-data-dashboard" TargetMode="External"/><Relationship Id="rId6" Type="http://schemas.openxmlformats.org/officeDocument/2006/relationships/printerSettings" Target="../printerSettings/printerSettings5.bin"/><Relationship Id="rId5" Type="http://schemas.openxmlformats.org/officeDocument/2006/relationships/hyperlink" Target="https://ncopioidsettlement.org/wp-content/uploads/2025/05/Recommendations-for-Reporting-6-month-Adherence_June2025.pdf" TargetMode="External"/><Relationship Id="rId4" Type="http://schemas.openxmlformats.org/officeDocument/2006/relationships/hyperlink" Target="https://www.ncdhhs.gov/opioid-and-substance-use-action-plan-data-dashboard"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ncdhhs.gov/opioid-and-substance-use-action-plan-data-dashboard" TargetMode="External"/><Relationship Id="rId2" Type="http://schemas.openxmlformats.org/officeDocument/2006/relationships/hyperlink" Target="https://www.ncdhhs.gov/opioid-and-substance-use-action-plan-data-dashboard" TargetMode="External"/><Relationship Id="rId1" Type="http://schemas.openxmlformats.org/officeDocument/2006/relationships/hyperlink" Target="https://www.ncdhhs.gov/opioid-and-substance-use-action-plan-data-dashboard" TargetMode="Externa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ncdhhs.gov/opioid-and-substance-use-action-plan-data-dashboard" TargetMode="External"/><Relationship Id="rId2" Type="http://schemas.openxmlformats.org/officeDocument/2006/relationships/hyperlink" Target="https://www.ncdhhs.gov/opioid-and-substance-use-action-plan-data-dashboard" TargetMode="External"/><Relationship Id="rId1" Type="http://schemas.openxmlformats.org/officeDocument/2006/relationships/hyperlink" Target="https://www.ncdhhs.gov/opioid-and-substance-use-action-plan-data-dashboard" TargetMode="External"/><Relationship Id="rId4"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hyperlink" Target="https://ncopioidsettlement.org/resources/early-intervention/" TargetMode="External"/><Relationship Id="rId7" Type="http://schemas.openxmlformats.org/officeDocument/2006/relationships/printerSettings" Target="../printerSettings/printerSettings8.bin"/><Relationship Id="rId2" Type="http://schemas.openxmlformats.org/officeDocument/2006/relationships/hyperlink" Target="https://www.mentalhealthfirstaid.org/population-focused-modules/youth/" TargetMode="External"/><Relationship Id="rId1" Type="http://schemas.openxmlformats.org/officeDocument/2006/relationships/hyperlink" Target="https://www.dpi.nc.gov/data-reports/dropout-and-discipline-data/discipline-alp-and-dropout-annual-reports" TargetMode="External"/><Relationship Id="rId6" Type="http://schemas.openxmlformats.org/officeDocument/2006/relationships/hyperlink" Target="https://www.ncdhhs.gov/opioid-and-substance-use-action-plan-data-dashboard" TargetMode="External"/><Relationship Id="rId5" Type="http://schemas.openxmlformats.org/officeDocument/2006/relationships/hyperlink" Target="https://www.ncdhhs.gov/opioid-and-substance-use-action-plan-data-dashboard" TargetMode="External"/><Relationship Id="rId4" Type="http://schemas.openxmlformats.org/officeDocument/2006/relationships/hyperlink" Target="https://ncopioidsettlement.org/resources/early-interven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B3BF2-386D-404F-8459-71A2FFBF8939}">
  <sheetPr codeName="Sheet1"/>
  <dimension ref="B2:F243"/>
  <sheetViews>
    <sheetView workbookViewId="0">
      <selection activeCell="B128" sqref="B128"/>
    </sheetView>
  </sheetViews>
  <sheetFormatPr defaultRowHeight="15" x14ac:dyDescent="0.25"/>
  <cols>
    <col min="1" max="1" width="4.7109375" customWidth="1"/>
    <col min="2" max="2" width="9.42578125" bestFit="1" customWidth="1"/>
  </cols>
  <sheetData>
    <row r="2" spans="2:5" x14ac:dyDescent="0.25">
      <c r="B2" t="s">
        <v>0</v>
      </c>
      <c r="E2" t="s">
        <v>1</v>
      </c>
    </row>
    <row r="3" spans="2:5" x14ac:dyDescent="0.25">
      <c r="B3" t="s">
        <v>2</v>
      </c>
      <c r="E3" t="s">
        <v>3</v>
      </c>
    </row>
    <row r="5" spans="2:5" x14ac:dyDescent="0.25">
      <c r="B5" t="s">
        <v>4</v>
      </c>
    </row>
    <row r="6" spans="2:5" x14ac:dyDescent="0.25">
      <c r="B6" t="s">
        <v>5</v>
      </c>
    </row>
    <row r="7" spans="2:5" x14ac:dyDescent="0.25">
      <c r="B7" t="s">
        <v>6</v>
      </c>
    </row>
    <row r="8" spans="2:5" x14ac:dyDescent="0.25">
      <c r="B8" t="s">
        <v>7</v>
      </c>
    </row>
    <row r="9" spans="2:5" x14ac:dyDescent="0.25">
      <c r="B9" t="s">
        <v>8</v>
      </c>
    </row>
    <row r="10" spans="2:5" x14ac:dyDescent="0.25">
      <c r="B10" t="s">
        <v>9</v>
      </c>
    </row>
    <row r="11" spans="2:5" x14ac:dyDescent="0.25">
      <c r="B11" t="s">
        <v>10</v>
      </c>
    </row>
    <row r="12" spans="2:5" x14ac:dyDescent="0.25">
      <c r="B12" t="s">
        <v>11</v>
      </c>
    </row>
    <row r="13" spans="2:5" x14ac:dyDescent="0.25">
      <c r="B13" t="s">
        <v>12</v>
      </c>
    </row>
    <row r="14" spans="2:5" x14ac:dyDescent="0.25">
      <c r="B14" t="s">
        <v>13</v>
      </c>
    </row>
    <row r="15" spans="2:5" x14ac:dyDescent="0.25">
      <c r="B15" t="s">
        <v>14</v>
      </c>
    </row>
    <row r="16" spans="2:5" x14ac:dyDescent="0.25">
      <c r="B16" t="s">
        <v>15</v>
      </c>
    </row>
    <row r="17" spans="2:2" x14ac:dyDescent="0.25">
      <c r="B17" t="s">
        <v>16</v>
      </c>
    </row>
    <row r="18" spans="2:2" x14ac:dyDescent="0.25">
      <c r="B18" t="s">
        <v>17</v>
      </c>
    </row>
    <row r="19" spans="2:2" x14ac:dyDescent="0.25">
      <c r="B19" t="s">
        <v>18</v>
      </c>
    </row>
    <row r="20" spans="2:2" x14ac:dyDescent="0.25">
      <c r="B20" t="s">
        <v>19</v>
      </c>
    </row>
    <row r="21" spans="2:2" x14ac:dyDescent="0.25">
      <c r="B21" t="s">
        <v>20</v>
      </c>
    </row>
    <row r="22" spans="2:2" x14ac:dyDescent="0.25">
      <c r="B22" t="s">
        <v>21</v>
      </c>
    </row>
    <row r="23" spans="2:2" x14ac:dyDescent="0.25">
      <c r="B23" t="s">
        <v>22</v>
      </c>
    </row>
    <row r="24" spans="2:2" x14ac:dyDescent="0.25">
      <c r="B24" t="s">
        <v>23</v>
      </c>
    </row>
    <row r="25" spans="2:2" x14ac:dyDescent="0.25">
      <c r="B25" t="s">
        <v>24</v>
      </c>
    </row>
    <row r="26" spans="2:2" x14ac:dyDescent="0.25">
      <c r="B26" t="s">
        <v>25</v>
      </c>
    </row>
    <row r="27" spans="2:2" x14ac:dyDescent="0.25">
      <c r="B27" t="s">
        <v>26</v>
      </c>
    </row>
    <row r="28" spans="2:2" x14ac:dyDescent="0.25">
      <c r="B28" t="s">
        <v>27</v>
      </c>
    </row>
    <row r="29" spans="2:2" x14ac:dyDescent="0.25">
      <c r="B29" t="s">
        <v>28</v>
      </c>
    </row>
    <row r="30" spans="2:2" x14ac:dyDescent="0.25">
      <c r="B30" t="s">
        <v>29</v>
      </c>
    </row>
    <row r="31" spans="2:2" x14ac:dyDescent="0.25">
      <c r="B31" t="s">
        <v>30</v>
      </c>
    </row>
    <row r="32" spans="2:2" x14ac:dyDescent="0.25">
      <c r="B32" t="s">
        <v>31</v>
      </c>
    </row>
    <row r="33" spans="2:2" x14ac:dyDescent="0.25">
      <c r="B33" t="s">
        <v>32</v>
      </c>
    </row>
    <row r="34" spans="2:2" x14ac:dyDescent="0.25">
      <c r="B34" t="s">
        <v>33</v>
      </c>
    </row>
    <row r="35" spans="2:2" x14ac:dyDescent="0.25">
      <c r="B35" t="s">
        <v>34</v>
      </c>
    </row>
    <row r="36" spans="2:2" x14ac:dyDescent="0.25">
      <c r="B36" t="s">
        <v>35</v>
      </c>
    </row>
    <row r="37" spans="2:2" x14ac:dyDescent="0.25">
      <c r="B37" t="s">
        <v>36</v>
      </c>
    </row>
    <row r="38" spans="2:2" x14ac:dyDescent="0.25">
      <c r="B38" t="s">
        <v>37</v>
      </c>
    </row>
    <row r="39" spans="2:2" x14ac:dyDescent="0.25">
      <c r="B39" t="s">
        <v>38</v>
      </c>
    </row>
    <row r="40" spans="2:2" x14ac:dyDescent="0.25">
      <c r="B40" t="s">
        <v>39</v>
      </c>
    </row>
    <row r="41" spans="2:2" x14ac:dyDescent="0.25">
      <c r="B41" t="s">
        <v>40</v>
      </c>
    </row>
    <row r="42" spans="2:2" x14ac:dyDescent="0.25">
      <c r="B42" t="s">
        <v>41</v>
      </c>
    </row>
    <row r="43" spans="2:2" x14ac:dyDescent="0.25">
      <c r="B43" t="s">
        <v>42</v>
      </c>
    </row>
    <row r="44" spans="2:2" x14ac:dyDescent="0.25">
      <c r="B44" t="s">
        <v>43</v>
      </c>
    </row>
    <row r="45" spans="2:2" x14ac:dyDescent="0.25">
      <c r="B45" t="s">
        <v>44</v>
      </c>
    </row>
    <row r="46" spans="2:2" x14ac:dyDescent="0.25">
      <c r="B46" t="s">
        <v>45</v>
      </c>
    </row>
    <row r="47" spans="2:2" x14ac:dyDescent="0.25">
      <c r="B47" t="s">
        <v>46</v>
      </c>
    </row>
    <row r="48" spans="2:2" x14ac:dyDescent="0.25">
      <c r="B48" t="s">
        <v>47</v>
      </c>
    </row>
    <row r="49" spans="2:2" x14ac:dyDescent="0.25">
      <c r="B49" t="s">
        <v>48</v>
      </c>
    </row>
    <row r="50" spans="2:2" x14ac:dyDescent="0.25">
      <c r="B50" t="s">
        <v>49</v>
      </c>
    </row>
    <row r="51" spans="2:2" x14ac:dyDescent="0.25">
      <c r="B51" t="s">
        <v>50</v>
      </c>
    </row>
    <row r="52" spans="2:2" x14ac:dyDescent="0.25">
      <c r="B52" t="s">
        <v>51</v>
      </c>
    </row>
    <row r="53" spans="2:2" x14ac:dyDescent="0.25">
      <c r="B53" t="s">
        <v>52</v>
      </c>
    </row>
    <row r="54" spans="2:2" x14ac:dyDescent="0.25">
      <c r="B54" t="s">
        <v>53</v>
      </c>
    </row>
    <row r="55" spans="2:2" x14ac:dyDescent="0.25">
      <c r="B55" t="s">
        <v>54</v>
      </c>
    </row>
    <row r="56" spans="2:2" x14ac:dyDescent="0.25">
      <c r="B56" t="s">
        <v>55</v>
      </c>
    </row>
    <row r="57" spans="2:2" x14ac:dyDescent="0.25">
      <c r="B57" t="s">
        <v>56</v>
      </c>
    </row>
    <row r="58" spans="2:2" x14ac:dyDescent="0.25">
      <c r="B58" t="s">
        <v>57</v>
      </c>
    </row>
    <row r="59" spans="2:2" x14ac:dyDescent="0.25">
      <c r="B59" t="s">
        <v>58</v>
      </c>
    </row>
    <row r="60" spans="2:2" x14ac:dyDescent="0.25">
      <c r="B60" t="s">
        <v>59</v>
      </c>
    </row>
    <row r="61" spans="2:2" x14ac:dyDescent="0.25">
      <c r="B61" t="s">
        <v>60</v>
      </c>
    </row>
    <row r="62" spans="2:2" x14ac:dyDescent="0.25">
      <c r="B62" t="s">
        <v>61</v>
      </c>
    </row>
    <row r="63" spans="2:2" x14ac:dyDescent="0.25">
      <c r="B63" t="s">
        <v>62</v>
      </c>
    </row>
    <row r="64" spans="2:2" x14ac:dyDescent="0.25">
      <c r="B64" t="s">
        <v>63</v>
      </c>
    </row>
    <row r="65" spans="2:2" x14ac:dyDescent="0.25">
      <c r="B65" t="s">
        <v>64</v>
      </c>
    </row>
    <row r="66" spans="2:2" x14ac:dyDescent="0.25">
      <c r="B66" t="s">
        <v>65</v>
      </c>
    </row>
    <row r="67" spans="2:2" x14ac:dyDescent="0.25">
      <c r="B67" t="s">
        <v>66</v>
      </c>
    </row>
    <row r="68" spans="2:2" x14ac:dyDescent="0.25">
      <c r="B68" t="s">
        <v>67</v>
      </c>
    </row>
    <row r="69" spans="2:2" x14ac:dyDescent="0.25">
      <c r="B69" t="s">
        <v>68</v>
      </c>
    </row>
    <row r="70" spans="2:2" x14ac:dyDescent="0.25">
      <c r="B70" t="s">
        <v>69</v>
      </c>
    </row>
    <row r="71" spans="2:2" x14ac:dyDescent="0.25">
      <c r="B71" t="s">
        <v>70</v>
      </c>
    </row>
    <row r="72" spans="2:2" x14ac:dyDescent="0.25">
      <c r="B72" t="s">
        <v>71</v>
      </c>
    </row>
    <row r="73" spans="2:2" x14ac:dyDescent="0.25">
      <c r="B73" t="s">
        <v>72</v>
      </c>
    </row>
    <row r="74" spans="2:2" x14ac:dyDescent="0.25">
      <c r="B74" t="s">
        <v>73</v>
      </c>
    </row>
    <row r="75" spans="2:2" x14ac:dyDescent="0.25">
      <c r="B75" t="s">
        <v>74</v>
      </c>
    </row>
    <row r="76" spans="2:2" x14ac:dyDescent="0.25">
      <c r="B76" t="s">
        <v>75</v>
      </c>
    </row>
    <row r="77" spans="2:2" x14ac:dyDescent="0.25">
      <c r="B77" t="s">
        <v>76</v>
      </c>
    </row>
    <row r="78" spans="2:2" x14ac:dyDescent="0.25">
      <c r="B78" t="s">
        <v>77</v>
      </c>
    </row>
    <row r="79" spans="2:2" x14ac:dyDescent="0.25">
      <c r="B79" t="s">
        <v>78</v>
      </c>
    </row>
    <row r="80" spans="2:2" x14ac:dyDescent="0.25">
      <c r="B80" t="s">
        <v>79</v>
      </c>
    </row>
    <row r="81" spans="2:2" x14ac:dyDescent="0.25">
      <c r="B81" t="s">
        <v>80</v>
      </c>
    </row>
    <row r="82" spans="2:2" x14ac:dyDescent="0.25">
      <c r="B82" t="s">
        <v>81</v>
      </c>
    </row>
    <row r="83" spans="2:2" x14ac:dyDescent="0.25">
      <c r="B83" t="s">
        <v>82</v>
      </c>
    </row>
    <row r="84" spans="2:2" x14ac:dyDescent="0.25">
      <c r="B84" t="s">
        <v>83</v>
      </c>
    </row>
    <row r="85" spans="2:2" x14ac:dyDescent="0.25">
      <c r="B85" t="s">
        <v>84</v>
      </c>
    </row>
    <row r="86" spans="2:2" x14ac:dyDescent="0.25">
      <c r="B86" t="s">
        <v>85</v>
      </c>
    </row>
    <row r="87" spans="2:2" x14ac:dyDescent="0.25">
      <c r="B87" t="s">
        <v>86</v>
      </c>
    </row>
    <row r="88" spans="2:2" x14ac:dyDescent="0.25">
      <c r="B88" t="s">
        <v>87</v>
      </c>
    </row>
    <row r="89" spans="2:2" x14ac:dyDescent="0.25">
      <c r="B89" t="s">
        <v>88</v>
      </c>
    </row>
    <row r="90" spans="2:2" x14ac:dyDescent="0.25">
      <c r="B90" t="s">
        <v>89</v>
      </c>
    </row>
    <row r="91" spans="2:2" x14ac:dyDescent="0.25">
      <c r="B91" t="s">
        <v>90</v>
      </c>
    </row>
    <row r="92" spans="2:2" x14ac:dyDescent="0.25">
      <c r="B92" t="s">
        <v>91</v>
      </c>
    </row>
    <row r="93" spans="2:2" x14ac:dyDescent="0.25">
      <c r="B93" t="s">
        <v>92</v>
      </c>
    </row>
    <row r="94" spans="2:2" x14ac:dyDescent="0.25">
      <c r="B94" t="s">
        <v>93</v>
      </c>
    </row>
    <row r="95" spans="2:2" x14ac:dyDescent="0.25">
      <c r="B95" t="s">
        <v>94</v>
      </c>
    </row>
    <row r="96" spans="2:2" x14ac:dyDescent="0.25">
      <c r="B96" t="s">
        <v>95</v>
      </c>
    </row>
    <row r="97" spans="2:2" x14ac:dyDescent="0.25">
      <c r="B97" t="s">
        <v>96</v>
      </c>
    </row>
    <row r="98" spans="2:2" x14ac:dyDescent="0.25">
      <c r="B98" t="s">
        <v>97</v>
      </c>
    </row>
    <row r="99" spans="2:2" x14ac:dyDescent="0.25">
      <c r="B99" t="s">
        <v>98</v>
      </c>
    </row>
    <row r="100" spans="2:2" x14ac:dyDescent="0.25">
      <c r="B100" t="s">
        <v>99</v>
      </c>
    </row>
    <row r="101" spans="2:2" x14ac:dyDescent="0.25">
      <c r="B101" t="s">
        <v>100</v>
      </c>
    </row>
    <row r="102" spans="2:2" x14ac:dyDescent="0.25">
      <c r="B102" t="s">
        <v>101</v>
      </c>
    </row>
    <row r="103" spans="2:2" x14ac:dyDescent="0.25">
      <c r="B103" t="s">
        <v>102</v>
      </c>
    </row>
    <row r="104" spans="2:2" x14ac:dyDescent="0.25">
      <c r="B104" t="s">
        <v>103</v>
      </c>
    </row>
    <row r="105" spans="2:2" x14ac:dyDescent="0.25">
      <c r="B105" t="s">
        <v>104</v>
      </c>
    </row>
    <row r="106" spans="2:2" x14ac:dyDescent="0.25">
      <c r="B106" t="s">
        <v>105</v>
      </c>
    </row>
    <row r="107" spans="2:2" x14ac:dyDescent="0.25">
      <c r="B107" t="s">
        <v>106</v>
      </c>
    </row>
    <row r="108" spans="2:2" x14ac:dyDescent="0.25">
      <c r="B108" t="s">
        <v>107</v>
      </c>
    </row>
    <row r="109" spans="2:2" x14ac:dyDescent="0.25">
      <c r="B109" t="s">
        <v>108</v>
      </c>
    </row>
    <row r="110" spans="2:2" x14ac:dyDescent="0.25">
      <c r="B110" t="s">
        <v>109</v>
      </c>
    </row>
    <row r="111" spans="2:2" x14ac:dyDescent="0.25">
      <c r="B111" t="s">
        <v>110</v>
      </c>
    </row>
    <row r="112" spans="2:2" x14ac:dyDescent="0.25">
      <c r="B112" t="s">
        <v>111</v>
      </c>
    </row>
    <row r="113" spans="2:6" x14ac:dyDescent="0.25">
      <c r="B113" t="s">
        <v>112</v>
      </c>
    </row>
    <row r="114" spans="2:6" x14ac:dyDescent="0.25">
      <c r="B114" t="s">
        <v>113</v>
      </c>
    </row>
    <row r="115" spans="2:6" x14ac:dyDescent="0.25">
      <c r="B115" t="s">
        <v>114</v>
      </c>
    </row>
    <row r="116" spans="2:6" x14ac:dyDescent="0.25">
      <c r="B116" t="s">
        <v>115</v>
      </c>
    </row>
    <row r="118" spans="2:6" x14ac:dyDescent="0.25">
      <c r="B118" t="s">
        <v>116</v>
      </c>
      <c r="F118" t="s">
        <v>117</v>
      </c>
    </row>
    <row r="119" spans="2:6" x14ac:dyDescent="0.25">
      <c r="B119" t="s">
        <v>118</v>
      </c>
      <c r="F119" t="s">
        <v>119</v>
      </c>
    </row>
    <row r="120" spans="2:6" x14ac:dyDescent="0.25">
      <c r="B120" t="s">
        <v>120</v>
      </c>
    </row>
    <row r="121" spans="2:6" x14ac:dyDescent="0.25">
      <c r="B121" t="s">
        <v>121</v>
      </c>
    </row>
    <row r="125" spans="2:6" x14ac:dyDescent="0.25">
      <c r="B125" t="s">
        <v>122</v>
      </c>
    </row>
    <row r="126" spans="2:6" x14ac:dyDescent="0.25">
      <c r="B126" s="95">
        <v>45474</v>
      </c>
    </row>
    <row r="127" spans="2:6" x14ac:dyDescent="0.25">
      <c r="B127" s="95">
        <v>45838</v>
      </c>
    </row>
    <row r="130" spans="2:2" x14ac:dyDescent="0.25">
      <c r="B130" s="108" t="s">
        <v>123</v>
      </c>
    </row>
    <row r="131" spans="2:2" x14ac:dyDescent="0.25">
      <c r="B131" s="108" t="s">
        <v>124</v>
      </c>
    </row>
    <row r="132" spans="2:2" x14ac:dyDescent="0.25">
      <c r="B132" s="108" t="s">
        <v>125</v>
      </c>
    </row>
    <row r="133" spans="2:2" x14ac:dyDescent="0.25">
      <c r="B133" s="108" t="s">
        <v>126</v>
      </c>
    </row>
    <row r="134" spans="2:2" x14ac:dyDescent="0.25">
      <c r="B134" s="108" t="s">
        <v>127</v>
      </c>
    </row>
    <row r="135" spans="2:2" x14ac:dyDescent="0.25">
      <c r="B135" s="108" t="s">
        <v>128</v>
      </c>
    </row>
    <row r="136" spans="2:2" x14ac:dyDescent="0.25">
      <c r="B136" s="108" t="s">
        <v>129</v>
      </c>
    </row>
    <row r="137" spans="2:2" x14ac:dyDescent="0.25">
      <c r="B137" s="108" t="s">
        <v>130</v>
      </c>
    </row>
    <row r="138" spans="2:2" x14ac:dyDescent="0.25">
      <c r="B138" s="108" t="s">
        <v>131</v>
      </c>
    </row>
    <row r="139" spans="2:2" x14ac:dyDescent="0.25">
      <c r="B139" s="108" t="s">
        <v>132</v>
      </c>
    </row>
    <row r="140" spans="2:2" x14ac:dyDescent="0.25">
      <c r="B140" s="108" t="s">
        <v>133</v>
      </c>
    </row>
    <row r="141" spans="2:2" x14ac:dyDescent="0.25">
      <c r="B141" s="108" t="s">
        <v>134</v>
      </c>
    </row>
    <row r="142" spans="2:2" x14ac:dyDescent="0.25">
      <c r="B142" s="108" t="s">
        <v>135</v>
      </c>
    </row>
    <row r="143" spans="2:2" x14ac:dyDescent="0.25">
      <c r="B143" s="108" t="s">
        <v>136</v>
      </c>
    </row>
    <row r="144" spans="2:2" x14ac:dyDescent="0.25">
      <c r="B144" s="108" t="s">
        <v>137</v>
      </c>
    </row>
    <row r="145" spans="2:2" x14ac:dyDescent="0.25">
      <c r="B145" s="108" t="s">
        <v>138</v>
      </c>
    </row>
    <row r="146" spans="2:2" x14ac:dyDescent="0.25">
      <c r="B146" s="108" t="s">
        <v>139</v>
      </c>
    </row>
    <row r="147" spans="2:2" x14ac:dyDescent="0.25">
      <c r="B147" s="108" t="s">
        <v>140</v>
      </c>
    </row>
    <row r="148" spans="2:2" x14ac:dyDescent="0.25">
      <c r="B148" s="108" t="s">
        <v>141</v>
      </c>
    </row>
    <row r="149" spans="2:2" x14ac:dyDescent="0.25">
      <c r="B149" s="108" t="s">
        <v>142</v>
      </c>
    </row>
    <row r="150" spans="2:2" x14ac:dyDescent="0.25">
      <c r="B150" s="108" t="s">
        <v>143</v>
      </c>
    </row>
    <row r="151" spans="2:2" x14ac:dyDescent="0.25">
      <c r="B151" s="108" t="s">
        <v>144</v>
      </c>
    </row>
    <row r="152" spans="2:2" x14ac:dyDescent="0.25">
      <c r="B152" s="108" t="s">
        <v>145</v>
      </c>
    </row>
    <row r="153" spans="2:2" x14ac:dyDescent="0.25">
      <c r="B153" s="108" t="s">
        <v>146</v>
      </c>
    </row>
    <row r="154" spans="2:2" x14ac:dyDescent="0.25">
      <c r="B154" s="108" t="s">
        <v>147</v>
      </c>
    </row>
    <row r="155" spans="2:2" x14ac:dyDescent="0.25">
      <c r="B155" s="108" t="s">
        <v>148</v>
      </c>
    </row>
    <row r="156" spans="2:2" x14ac:dyDescent="0.25">
      <c r="B156" s="108" t="s">
        <v>149</v>
      </c>
    </row>
    <row r="157" spans="2:2" x14ac:dyDescent="0.25">
      <c r="B157" s="108" t="s">
        <v>150</v>
      </c>
    </row>
    <row r="158" spans="2:2" x14ac:dyDescent="0.25">
      <c r="B158" s="108" t="s">
        <v>151</v>
      </c>
    </row>
    <row r="159" spans="2:2" x14ac:dyDescent="0.25">
      <c r="B159" s="108" t="s">
        <v>152</v>
      </c>
    </row>
    <row r="160" spans="2:2" x14ac:dyDescent="0.25">
      <c r="B160" s="108" t="s">
        <v>153</v>
      </c>
    </row>
    <row r="161" spans="2:2" x14ac:dyDescent="0.25">
      <c r="B161" s="108" t="s">
        <v>154</v>
      </c>
    </row>
    <row r="162" spans="2:2" x14ac:dyDescent="0.25">
      <c r="B162" s="108" t="s">
        <v>155</v>
      </c>
    </row>
    <row r="163" spans="2:2" x14ac:dyDescent="0.25">
      <c r="B163" s="108" t="s">
        <v>156</v>
      </c>
    </row>
    <row r="164" spans="2:2" x14ac:dyDescent="0.25">
      <c r="B164" s="108" t="s">
        <v>157</v>
      </c>
    </row>
    <row r="165" spans="2:2" x14ac:dyDescent="0.25">
      <c r="B165" s="108" t="s">
        <v>158</v>
      </c>
    </row>
    <row r="166" spans="2:2" x14ac:dyDescent="0.25">
      <c r="B166" s="108" t="s">
        <v>159</v>
      </c>
    </row>
    <row r="167" spans="2:2" x14ac:dyDescent="0.25">
      <c r="B167" s="108" t="s">
        <v>160</v>
      </c>
    </row>
    <row r="168" spans="2:2" x14ac:dyDescent="0.25">
      <c r="B168" s="108" t="s">
        <v>161</v>
      </c>
    </row>
    <row r="169" spans="2:2" x14ac:dyDescent="0.25">
      <c r="B169" s="108" t="s">
        <v>162</v>
      </c>
    </row>
    <row r="170" spans="2:2" x14ac:dyDescent="0.25">
      <c r="B170" s="108" t="s">
        <v>163</v>
      </c>
    </row>
    <row r="171" spans="2:2" x14ac:dyDescent="0.25">
      <c r="B171" s="108" t="s">
        <v>164</v>
      </c>
    </row>
    <row r="172" spans="2:2" x14ac:dyDescent="0.25">
      <c r="B172" s="108" t="s">
        <v>165</v>
      </c>
    </row>
    <row r="173" spans="2:2" x14ac:dyDescent="0.25">
      <c r="B173" s="108" t="s">
        <v>166</v>
      </c>
    </row>
    <row r="174" spans="2:2" x14ac:dyDescent="0.25">
      <c r="B174" s="108" t="s">
        <v>167</v>
      </c>
    </row>
    <row r="175" spans="2:2" x14ac:dyDescent="0.25">
      <c r="B175" s="108" t="s">
        <v>168</v>
      </c>
    </row>
    <row r="176" spans="2:2" x14ac:dyDescent="0.25">
      <c r="B176" s="108" t="s">
        <v>169</v>
      </c>
    </row>
    <row r="177" spans="2:2" x14ac:dyDescent="0.25">
      <c r="B177" s="108" t="s">
        <v>170</v>
      </c>
    </row>
    <row r="178" spans="2:2" x14ac:dyDescent="0.25">
      <c r="B178" s="108" t="s">
        <v>171</v>
      </c>
    </row>
    <row r="179" spans="2:2" x14ac:dyDescent="0.25">
      <c r="B179" s="108" t="s">
        <v>172</v>
      </c>
    </row>
    <row r="180" spans="2:2" x14ac:dyDescent="0.25">
      <c r="B180" s="108" t="s">
        <v>173</v>
      </c>
    </row>
    <row r="181" spans="2:2" x14ac:dyDescent="0.25">
      <c r="B181" s="108" t="s">
        <v>174</v>
      </c>
    </row>
    <row r="182" spans="2:2" x14ac:dyDescent="0.25">
      <c r="B182" s="108" t="s">
        <v>175</v>
      </c>
    </row>
    <row r="183" spans="2:2" x14ac:dyDescent="0.25">
      <c r="B183" s="108" t="s">
        <v>176</v>
      </c>
    </row>
    <row r="184" spans="2:2" x14ac:dyDescent="0.25">
      <c r="B184" s="108" t="s">
        <v>177</v>
      </c>
    </row>
    <row r="185" spans="2:2" x14ac:dyDescent="0.25">
      <c r="B185" s="108" t="s">
        <v>178</v>
      </c>
    </row>
    <row r="186" spans="2:2" x14ac:dyDescent="0.25">
      <c r="B186" s="108" t="s">
        <v>179</v>
      </c>
    </row>
    <row r="187" spans="2:2" x14ac:dyDescent="0.25">
      <c r="B187" s="108" t="s">
        <v>180</v>
      </c>
    </row>
    <row r="188" spans="2:2" x14ac:dyDescent="0.25">
      <c r="B188" s="108" t="s">
        <v>181</v>
      </c>
    </row>
    <row r="189" spans="2:2" x14ac:dyDescent="0.25">
      <c r="B189" s="108" t="s">
        <v>182</v>
      </c>
    </row>
    <row r="190" spans="2:2" x14ac:dyDescent="0.25">
      <c r="B190" s="108" t="s">
        <v>183</v>
      </c>
    </row>
    <row r="191" spans="2:2" x14ac:dyDescent="0.25">
      <c r="B191" s="108" t="s">
        <v>184</v>
      </c>
    </row>
    <row r="192" spans="2:2" x14ac:dyDescent="0.25">
      <c r="B192" s="108" t="s">
        <v>185</v>
      </c>
    </row>
    <row r="193" spans="2:2" x14ac:dyDescent="0.25">
      <c r="B193" s="108" t="s">
        <v>186</v>
      </c>
    </row>
    <row r="194" spans="2:2" x14ac:dyDescent="0.25">
      <c r="B194" s="108" t="s">
        <v>187</v>
      </c>
    </row>
    <row r="195" spans="2:2" x14ac:dyDescent="0.25">
      <c r="B195" s="108" t="s">
        <v>188</v>
      </c>
    </row>
    <row r="196" spans="2:2" x14ac:dyDescent="0.25">
      <c r="B196" s="108" t="s">
        <v>189</v>
      </c>
    </row>
    <row r="197" spans="2:2" x14ac:dyDescent="0.25">
      <c r="B197" s="108" t="s">
        <v>190</v>
      </c>
    </row>
    <row r="198" spans="2:2" x14ac:dyDescent="0.25">
      <c r="B198" s="108" t="s">
        <v>191</v>
      </c>
    </row>
    <row r="199" spans="2:2" x14ac:dyDescent="0.25">
      <c r="B199" s="108" t="s">
        <v>192</v>
      </c>
    </row>
    <row r="200" spans="2:2" x14ac:dyDescent="0.25">
      <c r="B200" s="108" t="s">
        <v>193</v>
      </c>
    </row>
    <row r="201" spans="2:2" x14ac:dyDescent="0.25">
      <c r="B201" s="108" t="s">
        <v>194</v>
      </c>
    </row>
    <row r="202" spans="2:2" x14ac:dyDescent="0.25">
      <c r="B202" s="108" t="s">
        <v>195</v>
      </c>
    </row>
    <row r="203" spans="2:2" x14ac:dyDescent="0.25">
      <c r="B203" s="108" t="s">
        <v>196</v>
      </c>
    </row>
    <row r="204" spans="2:2" x14ac:dyDescent="0.25">
      <c r="B204" s="108" t="s">
        <v>197</v>
      </c>
    </row>
    <row r="205" spans="2:2" x14ac:dyDescent="0.25">
      <c r="B205" s="108" t="s">
        <v>198</v>
      </c>
    </row>
    <row r="206" spans="2:2" x14ac:dyDescent="0.25">
      <c r="B206" s="108" t="s">
        <v>199</v>
      </c>
    </row>
    <row r="207" spans="2:2" x14ac:dyDescent="0.25">
      <c r="B207" s="108" t="s">
        <v>200</v>
      </c>
    </row>
    <row r="208" spans="2:2" x14ac:dyDescent="0.25">
      <c r="B208" s="108" t="s">
        <v>201</v>
      </c>
    </row>
    <row r="209" spans="2:2" x14ac:dyDescent="0.25">
      <c r="B209" s="108" t="s">
        <v>202</v>
      </c>
    </row>
    <row r="210" spans="2:2" x14ac:dyDescent="0.25">
      <c r="B210" s="108" t="s">
        <v>203</v>
      </c>
    </row>
    <row r="211" spans="2:2" x14ac:dyDescent="0.25">
      <c r="B211" s="108" t="s">
        <v>204</v>
      </c>
    </row>
    <row r="212" spans="2:2" x14ac:dyDescent="0.25">
      <c r="B212" s="108" t="s">
        <v>205</v>
      </c>
    </row>
    <row r="213" spans="2:2" x14ac:dyDescent="0.25">
      <c r="B213" s="108" t="s">
        <v>206</v>
      </c>
    </row>
    <row r="214" spans="2:2" x14ac:dyDescent="0.25">
      <c r="B214" s="108" t="s">
        <v>207</v>
      </c>
    </row>
    <row r="215" spans="2:2" x14ac:dyDescent="0.25">
      <c r="B215" s="108" t="s">
        <v>208</v>
      </c>
    </row>
    <row r="216" spans="2:2" x14ac:dyDescent="0.25">
      <c r="B216" s="108" t="s">
        <v>209</v>
      </c>
    </row>
    <row r="217" spans="2:2" x14ac:dyDescent="0.25">
      <c r="B217" s="108" t="s">
        <v>210</v>
      </c>
    </row>
    <row r="218" spans="2:2" x14ac:dyDescent="0.25">
      <c r="B218" s="108" t="s">
        <v>211</v>
      </c>
    </row>
    <row r="219" spans="2:2" x14ac:dyDescent="0.25">
      <c r="B219" s="108" t="s">
        <v>212</v>
      </c>
    </row>
    <row r="220" spans="2:2" x14ac:dyDescent="0.25">
      <c r="B220" s="108" t="s">
        <v>213</v>
      </c>
    </row>
    <row r="221" spans="2:2" x14ac:dyDescent="0.25">
      <c r="B221" s="108" t="s">
        <v>214</v>
      </c>
    </row>
    <row r="222" spans="2:2" x14ac:dyDescent="0.25">
      <c r="B222" s="108" t="s">
        <v>215</v>
      </c>
    </row>
    <row r="223" spans="2:2" x14ac:dyDescent="0.25">
      <c r="B223" s="108" t="s">
        <v>216</v>
      </c>
    </row>
    <row r="224" spans="2:2" x14ac:dyDescent="0.25">
      <c r="B224" s="108" t="s">
        <v>217</v>
      </c>
    </row>
    <row r="225" spans="2:2" x14ac:dyDescent="0.25">
      <c r="B225" s="108" t="s">
        <v>218</v>
      </c>
    </row>
    <row r="226" spans="2:2" x14ac:dyDescent="0.25">
      <c r="B226" s="108" t="s">
        <v>219</v>
      </c>
    </row>
    <row r="227" spans="2:2" x14ac:dyDescent="0.25">
      <c r="B227" s="108" t="s">
        <v>220</v>
      </c>
    </row>
    <row r="228" spans="2:2" x14ac:dyDescent="0.25">
      <c r="B228" s="108" t="s">
        <v>221</v>
      </c>
    </row>
    <row r="229" spans="2:2" x14ac:dyDescent="0.25">
      <c r="B229" s="108" t="s">
        <v>222</v>
      </c>
    </row>
    <row r="230" spans="2:2" x14ac:dyDescent="0.25">
      <c r="B230" s="108" t="s">
        <v>223</v>
      </c>
    </row>
    <row r="231" spans="2:2" x14ac:dyDescent="0.25">
      <c r="B231" s="108" t="s">
        <v>224</v>
      </c>
    </row>
    <row r="232" spans="2:2" x14ac:dyDescent="0.25">
      <c r="B232" s="108" t="s">
        <v>225</v>
      </c>
    </row>
    <row r="233" spans="2:2" x14ac:dyDescent="0.25">
      <c r="B233" s="108" t="s">
        <v>226</v>
      </c>
    </row>
    <row r="234" spans="2:2" x14ac:dyDescent="0.25">
      <c r="B234" s="108" t="s">
        <v>227</v>
      </c>
    </row>
    <row r="235" spans="2:2" x14ac:dyDescent="0.25">
      <c r="B235" s="108" t="s">
        <v>228</v>
      </c>
    </row>
    <row r="236" spans="2:2" x14ac:dyDescent="0.25">
      <c r="B236" s="108" t="s">
        <v>229</v>
      </c>
    </row>
    <row r="237" spans="2:2" x14ac:dyDescent="0.25">
      <c r="B237" s="108" t="s">
        <v>230</v>
      </c>
    </row>
    <row r="238" spans="2:2" x14ac:dyDescent="0.25">
      <c r="B238" s="108" t="s">
        <v>231</v>
      </c>
    </row>
    <row r="239" spans="2:2" x14ac:dyDescent="0.25">
      <c r="B239" s="108" t="s">
        <v>232</v>
      </c>
    </row>
    <row r="240" spans="2:2" x14ac:dyDescent="0.25">
      <c r="B240" s="108" t="s">
        <v>233</v>
      </c>
    </row>
    <row r="241" spans="2:2" x14ac:dyDescent="0.25">
      <c r="B241" s="108" t="s">
        <v>234</v>
      </c>
    </row>
    <row r="242" spans="2:2" x14ac:dyDescent="0.25">
      <c r="B242" s="108" t="s">
        <v>235</v>
      </c>
    </row>
    <row r="243" spans="2:2" x14ac:dyDescent="0.25">
      <c r="B243" s="108" t="s">
        <v>236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9F41C-A62B-411D-B0F7-46DE8B80C652}">
  <sheetPr codeName="Sheet11">
    <tabColor rgb="FF69A953"/>
  </sheetPr>
  <dimension ref="B2:G88"/>
  <sheetViews>
    <sheetView zoomScale="80" zoomScaleNormal="80" workbookViewId="0">
      <selection activeCell="B2" sqref="B2:G2"/>
    </sheetView>
  </sheetViews>
  <sheetFormatPr defaultColWidth="9.140625" defaultRowHeight="15" x14ac:dyDescent="0.25"/>
  <cols>
    <col min="1" max="1" width="3.5703125" style="11" customWidth="1"/>
    <col min="2" max="2" width="56.7109375" style="27" customWidth="1"/>
    <col min="3" max="3" width="13.7109375" style="72" customWidth="1"/>
    <col min="4" max="4" width="29.7109375" style="34" customWidth="1"/>
    <col min="5" max="5" width="40.7109375" style="7" customWidth="1"/>
    <col min="6" max="7" width="60.7109375" style="34" customWidth="1"/>
    <col min="8" max="16384" width="9.140625" style="11"/>
  </cols>
  <sheetData>
    <row r="2" spans="2:7" ht="29.25" thickBot="1" x14ac:dyDescent="0.3">
      <c r="B2" s="403" t="s">
        <v>1114</v>
      </c>
      <c r="C2" s="403"/>
      <c r="D2" s="403"/>
      <c r="E2" s="403"/>
      <c r="F2" s="403"/>
      <c r="G2" s="403"/>
    </row>
    <row r="3" spans="2:7" ht="29.25" thickTop="1" x14ac:dyDescent="0.25">
      <c r="B3" s="10"/>
      <c r="C3" s="70"/>
      <c r="D3" s="10"/>
      <c r="E3" s="32"/>
      <c r="G3" s="27"/>
    </row>
    <row r="4" spans="2:7" ht="17.25" customHeight="1" x14ac:dyDescent="0.25">
      <c r="B4" s="344" t="s">
        <v>796</v>
      </c>
      <c r="C4" s="71" t="s">
        <v>797</v>
      </c>
      <c r="D4" s="129">
        <f>Lists!B126</f>
        <v>45474</v>
      </c>
      <c r="E4" s="32"/>
      <c r="G4" s="27"/>
    </row>
    <row r="5" spans="2:7" ht="17.25" customHeight="1" x14ac:dyDescent="0.25">
      <c r="B5" s="345"/>
      <c r="C5" s="71" t="s">
        <v>798</v>
      </c>
      <c r="D5" s="129">
        <f>Lists!B127</f>
        <v>45838</v>
      </c>
      <c r="E5" s="32"/>
      <c r="G5" s="27"/>
    </row>
    <row r="6" spans="2:7" ht="28.5" x14ac:dyDescent="0.25">
      <c r="B6" s="10"/>
      <c r="G6" s="27"/>
    </row>
    <row r="7" spans="2:7" s="34" customFormat="1" ht="61.5" customHeight="1" x14ac:dyDescent="0.25">
      <c r="B7" s="347" t="s">
        <v>855</v>
      </c>
      <c r="C7" s="347"/>
      <c r="D7" s="327"/>
      <c r="E7" s="347"/>
    </row>
    <row r="8" spans="2:7" ht="24.95" customHeight="1" thickBot="1" x14ac:dyDescent="0.3">
      <c r="B8" s="348" t="s">
        <v>799</v>
      </c>
      <c r="C8" s="349"/>
      <c r="D8" s="349"/>
      <c r="E8" s="349"/>
      <c r="F8" s="350"/>
    </row>
    <row r="9" spans="2:7" ht="21" customHeight="1" thickTop="1" x14ac:dyDescent="0.25">
      <c r="B9" s="266" t="s">
        <v>800</v>
      </c>
      <c r="C9" s="258" t="s">
        <v>117</v>
      </c>
      <c r="D9" s="255" t="s">
        <v>801</v>
      </c>
      <c r="E9" s="254" t="s">
        <v>832</v>
      </c>
      <c r="F9" s="257" t="s">
        <v>803</v>
      </c>
    </row>
    <row r="10" spans="2:7" ht="126" x14ac:dyDescent="0.25">
      <c r="B10" s="20" t="s">
        <v>957</v>
      </c>
      <c r="C10" s="141"/>
      <c r="D10" s="131"/>
      <c r="E10" s="196"/>
      <c r="F10" s="200" t="s">
        <v>1115</v>
      </c>
    </row>
    <row r="11" spans="2:7" x14ac:dyDescent="0.25">
      <c r="B11" s="2" t="s">
        <v>1116</v>
      </c>
      <c r="C11" s="133"/>
      <c r="D11" s="131"/>
      <c r="E11" s="151"/>
      <c r="F11" s="25" t="s">
        <v>1117</v>
      </c>
    </row>
    <row r="12" spans="2:7" x14ac:dyDescent="0.25">
      <c r="B12" s="2" t="s">
        <v>1118</v>
      </c>
      <c r="C12" s="133"/>
      <c r="D12" s="131"/>
      <c r="E12" s="151"/>
      <c r="F12" s="25" t="s">
        <v>1117</v>
      </c>
    </row>
    <row r="13" spans="2:7" ht="30" x14ac:dyDescent="0.25">
      <c r="B13" s="2" t="s">
        <v>1119</v>
      </c>
      <c r="C13" s="133"/>
      <c r="D13" s="131"/>
      <c r="E13" s="151"/>
      <c r="F13" s="25"/>
    </row>
    <row r="14" spans="2:7" x14ac:dyDescent="0.25">
      <c r="B14" s="2" t="s">
        <v>1120</v>
      </c>
      <c r="C14" s="133"/>
      <c r="D14" s="131"/>
      <c r="E14" s="151"/>
      <c r="F14" s="25"/>
    </row>
    <row r="15" spans="2:7" x14ac:dyDescent="0.25">
      <c r="B15" s="2" t="s">
        <v>1121</v>
      </c>
      <c r="C15" s="133"/>
      <c r="D15" s="131"/>
      <c r="E15" s="151"/>
      <c r="F15" s="25"/>
    </row>
    <row r="16" spans="2:7" x14ac:dyDescent="0.25">
      <c r="B16" s="2" t="s">
        <v>1122</v>
      </c>
      <c r="C16" s="141"/>
      <c r="D16" s="131"/>
      <c r="E16" s="196"/>
      <c r="F16" s="25"/>
    </row>
    <row r="17" spans="2:6" x14ac:dyDescent="0.25">
      <c r="B17" s="151"/>
      <c r="C17" s="133"/>
      <c r="D17" s="131"/>
      <c r="E17" s="151"/>
      <c r="F17" s="25" t="s">
        <v>827</v>
      </c>
    </row>
    <row r="18" spans="2:6" x14ac:dyDescent="0.25">
      <c r="B18" s="151"/>
      <c r="C18" s="133"/>
      <c r="D18" s="131"/>
      <c r="E18" s="151"/>
      <c r="F18" s="25" t="s">
        <v>827</v>
      </c>
    </row>
    <row r="19" spans="2:6" x14ac:dyDescent="0.25">
      <c r="B19" s="151"/>
      <c r="C19" s="133"/>
      <c r="D19" s="131"/>
      <c r="E19" s="151"/>
      <c r="F19" s="25" t="s">
        <v>827</v>
      </c>
    </row>
    <row r="21" spans="2:6" ht="31.5" customHeight="1" thickBot="1" x14ac:dyDescent="0.3">
      <c r="B21" s="404" t="s">
        <v>967</v>
      </c>
      <c r="C21" s="404"/>
      <c r="D21" s="404"/>
      <c r="E21" s="404"/>
    </row>
    <row r="22" spans="2:6" ht="31.5" customHeight="1" thickBot="1" x14ac:dyDescent="0.3">
      <c r="B22" s="401" t="s">
        <v>1363</v>
      </c>
      <c r="C22" s="402"/>
      <c r="D22" s="402"/>
      <c r="E22" s="402"/>
      <c r="F22" s="281" t="s">
        <v>1361</v>
      </c>
    </row>
    <row r="23" spans="2:6" ht="21" customHeight="1" thickBot="1" x14ac:dyDescent="0.3">
      <c r="B23" s="278" t="s">
        <v>914</v>
      </c>
      <c r="C23" s="279" t="s">
        <v>117</v>
      </c>
      <c r="D23" s="400" t="s">
        <v>832</v>
      </c>
      <c r="E23" s="400"/>
      <c r="F23" s="278" t="s">
        <v>803</v>
      </c>
    </row>
    <row r="24" spans="2:6" ht="126.75" thickTop="1" x14ac:dyDescent="0.25">
      <c r="B24" s="2" t="s">
        <v>957</v>
      </c>
      <c r="C24" s="65" t="str">
        <f>IF(ISBLANK($C$10),"",$C$10)</f>
        <v/>
      </c>
      <c r="D24" s="323"/>
      <c r="E24" s="323"/>
      <c r="F24" s="200" t="s">
        <v>1123</v>
      </c>
    </row>
    <row r="25" spans="2:6" x14ac:dyDescent="0.25">
      <c r="B25" s="368" t="s">
        <v>968</v>
      </c>
      <c r="C25" s="369"/>
      <c r="D25" s="369"/>
      <c r="E25" s="369"/>
      <c r="F25" s="370"/>
    </row>
    <row r="26" spans="2:6" x14ac:dyDescent="0.25">
      <c r="B26" s="2" t="s">
        <v>917</v>
      </c>
      <c r="C26" s="152"/>
      <c r="D26" s="323"/>
      <c r="E26" s="323"/>
      <c r="F26" s="25"/>
    </row>
    <row r="27" spans="2:6" x14ac:dyDescent="0.25">
      <c r="B27" s="2" t="s">
        <v>918</v>
      </c>
      <c r="C27" s="152"/>
      <c r="D27" s="323"/>
      <c r="E27" s="323"/>
      <c r="F27" s="25"/>
    </row>
    <row r="28" spans="2:6" x14ac:dyDescent="0.25">
      <c r="B28" s="2" t="s">
        <v>919</v>
      </c>
      <c r="C28" s="152"/>
      <c r="D28" s="323"/>
      <c r="E28" s="323"/>
      <c r="F28" s="25"/>
    </row>
    <row r="29" spans="2:6" x14ac:dyDescent="0.25">
      <c r="B29" s="2" t="s">
        <v>920</v>
      </c>
      <c r="C29" s="152"/>
      <c r="D29" s="323"/>
      <c r="E29" s="323"/>
      <c r="F29" s="25"/>
    </row>
    <row r="30" spans="2:6" x14ac:dyDescent="0.25">
      <c r="B30" s="2" t="s">
        <v>921</v>
      </c>
      <c r="C30" s="152"/>
      <c r="D30" s="323"/>
      <c r="E30" s="323"/>
      <c r="F30" s="25"/>
    </row>
    <row r="31" spans="2:6" x14ac:dyDescent="0.25">
      <c r="B31" s="2" t="s">
        <v>922</v>
      </c>
      <c r="C31" s="152"/>
      <c r="D31" s="323"/>
      <c r="E31" s="323"/>
      <c r="F31" s="25"/>
    </row>
    <row r="32" spans="2:6" x14ac:dyDescent="0.25">
      <c r="B32" s="2" t="s">
        <v>923</v>
      </c>
      <c r="C32" s="152"/>
      <c r="D32" s="323"/>
      <c r="E32" s="323"/>
      <c r="F32" s="25"/>
    </row>
    <row r="33" spans="2:7" ht="15.75" thickBot="1" x14ac:dyDescent="0.3">
      <c r="B33" s="52" t="s">
        <v>924</v>
      </c>
      <c r="C33" s="153"/>
      <c r="D33" s="323"/>
      <c r="E33" s="323"/>
      <c r="F33" s="25"/>
    </row>
    <row r="34" spans="2:7" ht="20.25" customHeight="1" thickTop="1" x14ac:dyDescent="0.25">
      <c r="B34" s="26" t="s">
        <v>969</v>
      </c>
      <c r="C34" s="150" t="str">
        <f>IF(COUNT($C$26:$C$33)=0,"",SUM($C$26:$C$33))</f>
        <v/>
      </c>
      <c r="D34" s="30"/>
      <c r="E34" s="56"/>
    </row>
    <row r="35" spans="2:7" ht="34.5" customHeight="1" x14ac:dyDescent="0.25">
      <c r="B35" s="2" t="s">
        <v>1124</v>
      </c>
      <c r="C35" s="75" t="str">
        <f>IF($C$24=$C$34, "Yes", "No")</f>
        <v>Yes</v>
      </c>
      <c r="D35" s="29"/>
      <c r="E35" s="6"/>
    </row>
    <row r="38" spans="2:7" ht="35.25" customHeight="1" x14ac:dyDescent="0.25">
      <c r="B38" s="347" t="s">
        <v>828</v>
      </c>
      <c r="C38" s="347"/>
      <c r="D38" s="347"/>
      <c r="E38" s="347"/>
      <c r="F38" s="347"/>
    </row>
    <row r="39" spans="2:7" ht="24.95" customHeight="1" thickBot="1" x14ac:dyDescent="0.3">
      <c r="B39" s="365" t="s">
        <v>829</v>
      </c>
      <c r="C39" s="366"/>
      <c r="D39" s="366"/>
      <c r="E39" s="366"/>
      <c r="F39" s="366"/>
      <c r="G39" s="367"/>
    </row>
    <row r="40" spans="2:7" ht="21" customHeight="1" thickTop="1" x14ac:dyDescent="0.25">
      <c r="B40" s="273" t="s">
        <v>800</v>
      </c>
      <c r="C40" s="261" t="s">
        <v>117</v>
      </c>
      <c r="D40" s="243" t="s">
        <v>830</v>
      </c>
      <c r="E40" s="245" t="s">
        <v>831</v>
      </c>
      <c r="F40" s="243" t="s">
        <v>832</v>
      </c>
      <c r="G40" s="243" t="s">
        <v>803</v>
      </c>
    </row>
    <row r="41" spans="2:7" ht="30" x14ac:dyDescent="0.25">
      <c r="B41" s="8" t="s">
        <v>971</v>
      </c>
      <c r="C41" s="133"/>
      <c r="D41" s="333" t="s">
        <v>1125</v>
      </c>
      <c r="E41" s="396" t="str">
        <f>(IF(AND($C$41&lt;&gt;"",$C$42&lt;&gt;""),$C$41/$C$42,"Incomplete"))</f>
        <v>Incomplete</v>
      </c>
      <c r="F41" s="337"/>
      <c r="G41" s="333" t="s">
        <v>1021</v>
      </c>
    </row>
    <row r="42" spans="2:7" ht="30.75" thickBot="1" x14ac:dyDescent="0.3">
      <c r="B42" s="12" t="s">
        <v>957</v>
      </c>
      <c r="C42" s="156" t="str">
        <f>IF(ISBLANK($C$10),"",$C$10)</f>
        <v/>
      </c>
      <c r="D42" s="334"/>
      <c r="E42" s="397"/>
      <c r="F42" s="322"/>
      <c r="G42" s="334"/>
    </row>
    <row r="43" spans="2:7" x14ac:dyDescent="0.25">
      <c r="B43" s="20" t="s">
        <v>1126</v>
      </c>
      <c r="C43" s="167"/>
      <c r="D43" s="338" t="s">
        <v>1127</v>
      </c>
      <c r="E43" s="396" t="str">
        <f>(IF(AND($C$43&lt;&gt;"",$C$44&lt;&gt;""),$C$43/$C$44,"Incomplete"))</f>
        <v>Incomplete</v>
      </c>
      <c r="F43" s="321"/>
      <c r="G43" s="340"/>
    </row>
    <row r="44" spans="2:7" ht="15.75" thickBot="1" x14ac:dyDescent="0.3">
      <c r="B44" s="21" t="s">
        <v>856</v>
      </c>
      <c r="C44" s="156" t="str">
        <f>IF(COUNT($C$11,$C$12)=0,"",SUM($C$11,$C$12))</f>
        <v/>
      </c>
      <c r="D44" s="334"/>
      <c r="E44" s="397"/>
      <c r="F44" s="322"/>
      <c r="G44" s="341"/>
    </row>
    <row r="45" spans="2:7" x14ac:dyDescent="0.25">
      <c r="B45" s="20" t="s">
        <v>1128</v>
      </c>
      <c r="C45" s="167"/>
      <c r="D45" s="338" t="s">
        <v>1129</v>
      </c>
      <c r="E45" s="396" t="str">
        <f>(IF(AND($C$45&lt;&gt;"",$C$46&lt;&gt;""),$C$45/$C$46,"Incomplete"))</f>
        <v>Incomplete</v>
      </c>
      <c r="F45" s="321"/>
      <c r="G45" s="338"/>
    </row>
    <row r="46" spans="2:7" ht="15.75" thickBot="1" x14ac:dyDescent="0.3">
      <c r="B46" s="21" t="s">
        <v>856</v>
      </c>
      <c r="C46" s="156" t="str">
        <f>IF(COUNT($C$11,$C$12)=0,"",SUM($C$11,$C$12))</f>
        <v/>
      </c>
      <c r="D46" s="334"/>
      <c r="E46" s="397"/>
      <c r="F46" s="322"/>
      <c r="G46" s="334"/>
    </row>
    <row r="47" spans="2:7" x14ac:dyDescent="0.25">
      <c r="B47" s="20" t="s">
        <v>1130</v>
      </c>
      <c r="C47" s="167"/>
      <c r="D47" s="338" t="s">
        <v>1131</v>
      </c>
      <c r="E47" s="396" t="str">
        <f>(IF(AND($C$47&lt;&gt;"",$C$48&lt;&gt;""),$C$47/$C$48,"Incomplete"))</f>
        <v>Incomplete</v>
      </c>
      <c r="F47" s="321"/>
      <c r="G47" s="338"/>
    </row>
    <row r="48" spans="2:7" ht="15.75" thickBot="1" x14ac:dyDescent="0.3">
      <c r="B48" s="21" t="s">
        <v>856</v>
      </c>
      <c r="C48" s="156" t="str">
        <f>IF(COUNT($C$11,$C$12)=0,"",SUM($C$11,$C$12))</f>
        <v/>
      </c>
      <c r="D48" s="334"/>
      <c r="E48" s="397"/>
      <c r="F48" s="322"/>
      <c r="G48" s="334"/>
    </row>
    <row r="49" spans="2:7" x14ac:dyDescent="0.25">
      <c r="B49" s="20" t="s">
        <v>1132</v>
      </c>
      <c r="C49" s="167"/>
      <c r="D49" s="338" t="s">
        <v>1133</v>
      </c>
      <c r="E49" s="396" t="str">
        <f>(IF(AND($C$49&lt;&gt;"",$C$50&lt;&gt;""),$C$49/$C$50,"Incomplete"))</f>
        <v>Incomplete</v>
      </c>
      <c r="F49" s="321"/>
      <c r="G49" s="338"/>
    </row>
    <row r="50" spans="2:7" ht="15.75" thickBot="1" x14ac:dyDescent="0.3">
      <c r="B50" s="21" t="s">
        <v>856</v>
      </c>
      <c r="C50" s="156" t="str">
        <f>IF(COUNT($C$11,$C$12)=0,"",SUM($C$11,$C$12))</f>
        <v/>
      </c>
      <c r="D50" s="334"/>
      <c r="E50" s="397"/>
      <c r="F50" s="322"/>
      <c r="G50" s="334"/>
    </row>
    <row r="51" spans="2:7" x14ac:dyDescent="0.25">
      <c r="B51" s="20" t="s">
        <v>1134</v>
      </c>
      <c r="C51" s="167"/>
      <c r="D51" s="338" t="s">
        <v>1135</v>
      </c>
      <c r="E51" s="396" t="str">
        <f>(IF(AND($C$51&lt;&gt;"",$C$52&lt;&gt;""),$C$51/$C$52,"Incomplete"))</f>
        <v>Incomplete</v>
      </c>
      <c r="F51" s="321"/>
      <c r="G51" s="338"/>
    </row>
    <row r="52" spans="2:7" ht="15.75" thickBot="1" x14ac:dyDescent="0.3">
      <c r="B52" s="21" t="s">
        <v>856</v>
      </c>
      <c r="C52" s="156" t="str">
        <f>IF(COUNT($C$11,$C$12)=0,"",SUM($C$11,$C$12))</f>
        <v/>
      </c>
      <c r="D52" s="334"/>
      <c r="E52" s="397"/>
      <c r="F52" s="322"/>
      <c r="G52" s="334"/>
    </row>
    <row r="53" spans="2:7" x14ac:dyDescent="0.25">
      <c r="B53" s="20" t="s">
        <v>1136</v>
      </c>
      <c r="C53" s="167"/>
      <c r="D53" s="338" t="s">
        <v>1137</v>
      </c>
      <c r="E53" s="396" t="str">
        <f>(IF(AND($C$53&lt;&gt;"",$C$54&lt;&gt;""),$C$53/$C$54,"Incomplete"))</f>
        <v>Incomplete</v>
      </c>
      <c r="F53" s="321"/>
      <c r="G53" s="338"/>
    </row>
    <row r="54" spans="2:7" ht="15.75" thickBot="1" x14ac:dyDescent="0.3">
      <c r="B54" s="21" t="s">
        <v>856</v>
      </c>
      <c r="C54" s="156" t="str">
        <f>IF(COUNT($C$11,$C$12)=0,"",SUM($C$11,$C$12))</f>
        <v/>
      </c>
      <c r="D54" s="334"/>
      <c r="E54" s="397"/>
      <c r="F54" s="322"/>
      <c r="G54" s="334"/>
    </row>
    <row r="55" spans="2:7" ht="30" x14ac:dyDescent="0.25">
      <c r="B55" s="20" t="s">
        <v>1138</v>
      </c>
      <c r="C55" s="167"/>
      <c r="D55" s="338" t="s">
        <v>1139</v>
      </c>
      <c r="E55" s="396" t="str">
        <f>(IF(AND($C$55&lt;&gt;"",$C$56&lt;&gt;""),$C$55/$C$56,"Incomplete"))</f>
        <v>Incomplete</v>
      </c>
      <c r="F55" s="321"/>
      <c r="G55" s="338"/>
    </row>
    <row r="56" spans="2:7" ht="36" customHeight="1" thickBot="1" x14ac:dyDescent="0.3">
      <c r="B56" s="21" t="s">
        <v>1122</v>
      </c>
      <c r="C56" s="156" t="str">
        <f>IF(ISBLANK($C$16),"",$C$16)</f>
        <v/>
      </c>
      <c r="D56" s="334"/>
      <c r="E56" s="397"/>
      <c r="F56" s="322"/>
      <c r="G56" s="334"/>
    </row>
    <row r="57" spans="2:7" ht="30.75" thickBot="1" x14ac:dyDescent="0.3">
      <c r="B57" s="15" t="s">
        <v>1140</v>
      </c>
      <c r="C57" s="141"/>
      <c r="D57" s="15" t="s">
        <v>1140</v>
      </c>
      <c r="E57" s="233" t="s">
        <v>953</v>
      </c>
      <c r="F57" s="201"/>
      <c r="G57" s="15"/>
    </row>
    <row r="58" spans="2:7" x14ac:dyDescent="0.25">
      <c r="B58" s="148"/>
      <c r="C58" s="144"/>
      <c r="D58" s="331"/>
      <c r="E58" s="398" t="str">
        <f>(IF(AND($C$58&lt;&gt;"",$C$59&lt;&gt;""),$C$58/$C$59,"Incomplete"))</f>
        <v>Incomplete</v>
      </c>
      <c r="F58" s="315"/>
      <c r="G58" s="325" t="s">
        <v>827</v>
      </c>
    </row>
    <row r="59" spans="2:7" ht="15.75" thickBot="1" x14ac:dyDescent="0.3">
      <c r="B59" s="149"/>
      <c r="C59" s="145"/>
      <c r="D59" s="332"/>
      <c r="E59" s="399"/>
      <c r="F59" s="316"/>
      <c r="G59" s="320"/>
    </row>
    <row r="60" spans="2:7" x14ac:dyDescent="0.25">
      <c r="B60" s="148"/>
      <c r="C60" s="144"/>
      <c r="D60" s="331"/>
      <c r="E60" s="398" t="str">
        <f>(IF(AND($C$60&lt;&gt;"",$C$61&lt;&gt;""),$C$60/$C$61,"Incomplete"))</f>
        <v>Incomplete</v>
      </c>
      <c r="F60" s="315"/>
      <c r="G60" s="325" t="s">
        <v>827</v>
      </c>
    </row>
    <row r="61" spans="2:7" ht="15.75" thickBot="1" x14ac:dyDescent="0.3">
      <c r="B61" s="149"/>
      <c r="C61" s="145"/>
      <c r="D61" s="332"/>
      <c r="E61" s="399"/>
      <c r="F61" s="316"/>
      <c r="G61" s="320"/>
    </row>
    <row r="62" spans="2:7" x14ac:dyDescent="0.25">
      <c r="B62" s="148"/>
      <c r="C62" s="144"/>
      <c r="D62" s="331"/>
      <c r="E62" s="398" t="str">
        <f>(IF(AND($C$62&lt;&gt;"",$C$63&lt;&gt;""),$C$62/$C$63,"Incomplete"))</f>
        <v>Incomplete</v>
      </c>
      <c r="F62" s="315"/>
      <c r="G62" s="325" t="s">
        <v>827</v>
      </c>
    </row>
    <row r="63" spans="2:7" ht="15.75" thickBot="1" x14ac:dyDescent="0.3">
      <c r="B63" s="149"/>
      <c r="C63" s="145"/>
      <c r="D63" s="332"/>
      <c r="E63" s="399"/>
      <c r="F63" s="316"/>
      <c r="G63" s="320"/>
    </row>
    <row r="65" spans="2:7" ht="41.25" customHeight="1" x14ac:dyDescent="0.25">
      <c r="B65" s="347" t="s">
        <v>843</v>
      </c>
      <c r="C65" s="347"/>
      <c r="D65" s="347"/>
      <c r="E65" s="347"/>
      <c r="F65" s="347"/>
    </row>
    <row r="66" spans="2:7" ht="24.95" customHeight="1" thickBot="1" x14ac:dyDescent="0.3">
      <c r="B66" s="330" t="s">
        <v>844</v>
      </c>
      <c r="C66" s="330"/>
      <c r="D66" s="330"/>
      <c r="E66" s="330"/>
      <c r="F66" s="330"/>
      <c r="G66" s="330"/>
    </row>
    <row r="67" spans="2:7" ht="21" customHeight="1" thickTop="1" x14ac:dyDescent="0.25">
      <c r="B67" s="237" t="s">
        <v>800</v>
      </c>
      <c r="C67" s="270" t="s">
        <v>117</v>
      </c>
      <c r="D67" s="237" t="s">
        <v>845</v>
      </c>
      <c r="E67" s="274" t="s">
        <v>831</v>
      </c>
      <c r="F67" s="237" t="s">
        <v>832</v>
      </c>
      <c r="G67" s="237" t="s">
        <v>803</v>
      </c>
    </row>
    <row r="68" spans="2:7" ht="30.75" thickBot="1" x14ac:dyDescent="0.3">
      <c r="B68" s="4" t="s">
        <v>1005</v>
      </c>
      <c r="C68" s="145"/>
      <c r="D68" s="4" t="s">
        <v>1005</v>
      </c>
      <c r="E68" s="234" t="s">
        <v>953</v>
      </c>
      <c r="F68" s="147"/>
      <c r="G68" s="232" t="s">
        <v>954</v>
      </c>
    </row>
    <row r="69" spans="2:7" ht="45" x14ac:dyDescent="0.25">
      <c r="B69" s="8" t="s">
        <v>1141</v>
      </c>
      <c r="C69" s="141"/>
      <c r="D69" s="8" t="s">
        <v>1141</v>
      </c>
      <c r="E69" s="235" t="s">
        <v>953</v>
      </c>
      <c r="F69" s="140"/>
      <c r="G69" s="231"/>
    </row>
    <row r="70" spans="2:7" ht="45.75" thickBot="1" x14ac:dyDescent="0.3">
      <c r="B70" s="14" t="s">
        <v>1142</v>
      </c>
      <c r="C70" s="141"/>
      <c r="D70" s="14" t="s">
        <v>1142</v>
      </c>
      <c r="E70" s="96" t="s">
        <v>953</v>
      </c>
      <c r="F70" s="198"/>
      <c r="G70" s="51"/>
    </row>
    <row r="71" spans="2:7" ht="99.75" customHeight="1" x14ac:dyDescent="0.25">
      <c r="B71" s="22" t="s">
        <v>949</v>
      </c>
      <c r="C71" s="144"/>
      <c r="D71" s="338" t="s">
        <v>950</v>
      </c>
      <c r="E71" s="326" t="str">
        <f>(IF(AND($C$71&lt;&gt;"",$C$72&lt;&gt;""),$C$71/$C$72,"Incomplete"))</f>
        <v>Incomplete</v>
      </c>
      <c r="F71" s="315"/>
      <c r="G71" s="338" t="s">
        <v>1003</v>
      </c>
    </row>
    <row r="72" spans="2:7" ht="80.25" customHeight="1" thickBot="1" x14ac:dyDescent="0.3">
      <c r="B72" s="21" t="s">
        <v>957</v>
      </c>
      <c r="C72" s="145" t="str">
        <f>IF(ISBLANK($C$10),"",$C$10)</f>
        <v/>
      </c>
      <c r="D72" s="334"/>
      <c r="E72" s="318"/>
      <c r="F72" s="316"/>
      <c r="G72" s="334"/>
    </row>
    <row r="73" spans="2:7" x14ac:dyDescent="0.25">
      <c r="B73" s="148"/>
      <c r="C73" s="144"/>
      <c r="D73" s="315"/>
      <c r="E73" s="326" t="str">
        <f>(IF(AND($C$73&lt;&gt;"",$C$74&lt;&gt;""),$C$73/$C$74,"Incomplete"))</f>
        <v>Incomplete</v>
      </c>
      <c r="F73" s="315"/>
      <c r="G73" s="325" t="s">
        <v>827</v>
      </c>
    </row>
    <row r="74" spans="2:7" ht="15.75" thickBot="1" x14ac:dyDescent="0.3">
      <c r="B74" s="149"/>
      <c r="C74" s="145"/>
      <c r="D74" s="316"/>
      <c r="E74" s="318"/>
      <c r="F74" s="316"/>
      <c r="G74" s="320"/>
    </row>
    <row r="75" spans="2:7" x14ac:dyDescent="0.25">
      <c r="B75" s="148"/>
      <c r="C75" s="144"/>
      <c r="D75" s="315"/>
      <c r="E75" s="326" t="str">
        <f>(IF(AND($C$75&lt;&gt;"",$C$76&lt;&gt;""),$C$75/$C$76,"Incomplete"))</f>
        <v>Incomplete</v>
      </c>
      <c r="F75" s="315"/>
      <c r="G75" s="325" t="s">
        <v>827</v>
      </c>
    </row>
    <row r="76" spans="2:7" ht="15.75" thickBot="1" x14ac:dyDescent="0.3">
      <c r="B76" s="149"/>
      <c r="C76" s="145"/>
      <c r="D76" s="316"/>
      <c r="E76" s="318"/>
      <c r="F76" s="316"/>
      <c r="G76" s="320"/>
    </row>
    <row r="77" spans="2:7" x14ac:dyDescent="0.25">
      <c r="B77" s="148"/>
      <c r="C77" s="144"/>
      <c r="D77" s="315"/>
      <c r="E77" s="326" t="str">
        <f>(IF(AND($C$77&lt;&gt;"",$C$78&lt;&gt;""),$C$77/$C$78,"Incomplete"))</f>
        <v>Incomplete</v>
      </c>
      <c r="F77" s="315"/>
      <c r="G77" s="319" t="s">
        <v>827</v>
      </c>
    </row>
    <row r="78" spans="2:7" ht="15.75" thickBot="1" x14ac:dyDescent="0.3">
      <c r="B78" s="149"/>
      <c r="C78" s="145"/>
      <c r="D78" s="316"/>
      <c r="E78" s="318"/>
      <c r="F78" s="316"/>
      <c r="G78" s="320"/>
    </row>
    <row r="80" spans="2:7" ht="65.25" customHeight="1" x14ac:dyDescent="0.25">
      <c r="B80" s="314" t="s">
        <v>848</v>
      </c>
      <c r="C80" s="314"/>
      <c r="D80" s="314"/>
      <c r="E80" s="314"/>
      <c r="F80" s="314"/>
      <c r="G80" s="7"/>
    </row>
    <row r="81" spans="2:7" ht="28.5" customHeight="1" thickBot="1" x14ac:dyDescent="0.3">
      <c r="B81" s="305" t="s">
        <v>849</v>
      </c>
      <c r="C81" s="306"/>
      <c r="D81" s="306"/>
      <c r="E81" s="306"/>
      <c r="F81" s="306"/>
      <c r="G81" s="307"/>
    </row>
    <row r="82" spans="2:7" ht="60" customHeight="1" thickTop="1" x14ac:dyDescent="0.25">
      <c r="B82" s="237" t="s">
        <v>800</v>
      </c>
      <c r="C82" s="308" t="s">
        <v>850</v>
      </c>
      <c r="D82" s="309"/>
      <c r="E82" s="310"/>
      <c r="F82" s="239" t="s">
        <v>832</v>
      </c>
      <c r="G82" s="240" t="s">
        <v>803</v>
      </c>
    </row>
    <row r="83" spans="2:7" ht="60" x14ac:dyDescent="0.25">
      <c r="B83" s="3" t="s">
        <v>851</v>
      </c>
      <c r="C83" s="311"/>
      <c r="D83" s="312"/>
      <c r="E83" s="313"/>
      <c r="F83" s="208"/>
      <c r="G83" s="93" t="s">
        <v>852</v>
      </c>
    </row>
    <row r="84" spans="2:7" ht="60" x14ac:dyDescent="0.25">
      <c r="B84" s="3" t="s">
        <v>853</v>
      </c>
      <c r="C84" s="311"/>
      <c r="D84" s="312"/>
      <c r="E84" s="313"/>
      <c r="F84" s="208"/>
      <c r="G84" s="93" t="s">
        <v>852</v>
      </c>
    </row>
    <row r="85" spans="2:7" x14ac:dyDescent="0.25">
      <c r="B85" s="11"/>
      <c r="C85" s="90"/>
      <c r="D85" s="11"/>
      <c r="E85" s="11"/>
      <c r="F85" s="11"/>
      <c r="G85" s="11"/>
    </row>
    <row r="86" spans="2:7" x14ac:dyDescent="0.25">
      <c r="B86" s="11"/>
      <c r="C86" s="90"/>
      <c r="D86" s="11"/>
      <c r="E86" s="11"/>
      <c r="F86" s="11"/>
      <c r="G86" s="11"/>
    </row>
    <row r="87" spans="2:7" x14ac:dyDescent="0.25">
      <c r="B87" s="11"/>
      <c r="C87" s="90"/>
      <c r="D87" s="11"/>
      <c r="E87" s="11"/>
      <c r="F87" s="11"/>
      <c r="G87" s="11"/>
    </row>
    <row r="88" spans="2:7" x14ac:dyDescent="0.25">
      <c r="B88" s="11"/>
      <c r="C88" s="90"/>
      <c r="D88" s="11"/>
      <c r="E88" s="11"/>
      <c r="F88" s="11"/>
      <c r="G88" s="11"/>
    </row>
  </sheetData>
  <sheetProtection algorithmName="SHA-512" hashValue="jYKiXbyVDFj+WbJwwLhvhh24zA3iskUW4f3MfLspnIwhTytL9IPZ1vyFhBH1VtgM8VQZH+9LDkIGyg+z4Qyjlw==" saltValue="QgtSMIShIfKw/KvzxIjV9g==" spinCount="100000" sheet="1" objects="1" scenarios="1"/>
  <mergeCells count="86">
    <mergeCell ref="B22:E22"/>
    <mergeCell ref="B2:G2"/>
    <mergeCell ref="B4:B5"/>
    <mergeCell ref="B7:E7"/>
    <mergeCell ref="B8:F8"/>
    <mergeCell ref="B21:E21"/>
    <mergeCell ref="D23:E23"/>
    <mergeCell ref="B39:G39"/>
    <mergeCell ref="D24:E24"/>
    <mergeCell ref="D26:E26"/>
    <mergeCell ref="D27:E27"/>
    <mergeCell ref="D28:E28"/>
    <mergeCell ref="D29:E29"/>
    <mergeCell ref="D30:E30"/>
    <mergeCell ref="D31:E31"/>
    <mergeCell ref="D32:E32"/>
    <mergeCell ref="D33:E33"/>
    <mergeCell ref="B38:F38"/>
    <mergeCell ref="B25:F25"/>
    <mergeCell ref="D55:D56"/>
    <mergeCell ref="E55:E56"/>
    <mergeCell ref="F55:F56"/>
    <mergeCell ref="G55:G56"/>
    <mergeCell ref="D53:D54"/>
    <mergeCell ref="E53:E54"/>
    <mergeCell ref="F53:F54"/>
    <mergeCell ref="G53:G54"/>
    <mergeCell ref="B66:G66"/>
    <mergeCell ref="D58:D59"/>
    <mergeCell ref="E58:E59"/>
    <mergeCell ref="F58:F59"/>
    <mergeCell ref="G58:G59"/>
    <mergeCell ref="D60:D61"/>
    <mergeCell ref="E60:E61"/>
    <mergeCell ref="F60:F61"/>
    <mergeCell ref="G60:G61"/>
    <mergeCell ref="D62:D63"/>
    <mergeCell ref="E62:E63"/>
    <mergeCell ref="F62:F63"/>
    <mergeCell ref="G62:G63"/>
    <mergeCell ref="B65:F65"/>
    <mergeCell ref="D73:D74"/>
    <mergeCell ref="E73:E74"/>
    <mergeCell ref="F73:F74"/>
    <mergeCell ref="G73:G74"/>
    <mergeCell ref="D71:D72"/>
    <mergeCell ref="E71:E72"/>
    <mergeCell ref="F71:F72"/>
    <mergeCell ref="G71:G72"/>
    <mergeCell ref="D75:D76"/>
    <mergeCell ref="E75:E76"/>
    <mergeCell ref="F75:F76"/>
    <mergeCell ref="G75:G76"/>
    <mergeCell ref="D77:D78"/>
    <mergeCell ref="E77:E78"/>
    <mergeCell ref="F77:F78"/>
    <mergeCell ref="G77:G78"/>
    <mergeCell ref="D51:D52"/>
    <mergeCell ref="E51:E52"/>
    <mergeCell ref="F51:F52"/>
    <mergeCell ref="G51:G52"/>
    <mergeCell ref="D49:D50"/>
    <mergeCell ref="E49:E50"/>
    <mergeCell ref="F49:F50"/>
    <mergeCell ref="G49:G50"/>
    <mergeCell ref="D41:D42"/>
    <mergeCell ref="E41:E42"/>
    <mergeCell ref="F41:F42"/>
    <mergeCell ref="G41:G42"/>
    <mergeCell ref="D47:D48"/>
    <mergeCell ref="E47:E48"/>
    <mergeCell ref="F47:F48"/>
    <mergeCell ref="G47:G48"/>
    <mergeCell ref="D45:D46"/>
    <mergeCell ref="E45:E46"/>
    <mergeCell ref="F45:F46"/>
    <mergeCell ref="G45:G46"/>
    <mergeCell ref="D43:D44"/>
    <mergeCell ref="E43:E44"/>
    <mergeCell ref="F43:F44"/>
    <mergeCell ref="G43:G44"/>
    <mergeCell ref="B80:F80"/>
    <mergeCell ref="B81:G81"/>
    <mergeCell ref="C82:E82"/>
    <mergeCell ref="C83:E83"/>
    <mergeCell ref="C84:E84"/>
  </mergeCells>
  <conditionalFormatting sqref="C35">
    <cfRule type="containsText" dxfId="11" priority="1" operator="containsText" text="No">
      <formula>NOT(ISERROR(SEARCH("No",C35)))</formula>
    </cfRule>
    <cfRule type="containsText" dxfId="10" priority="2" operator="containsText" text="Yes">
      <formula>NOT(ISERROR(SEARCH("Yes",C35)))</formula>
    </cfRule>
  </conditionalFormatting>
  <dataValidations count="1">
    <dataValidation type="date" allowBlank="1" showInputMessage="1" showErrorMessage="1" sqref="D4:D5" xr:uid="{AC8B9581-2723-4398-A9F3-4F2A0159B049}">
      <formula1>44562</formula1>
      <formula2>50771</formula2>
    </dataValidation>
  </dataValidations>
  <hyperlinks>
    <hyperlink ref="G83" r:id="rId1" display="The Opioid and Substance Use Action Plan (OSUAP) Data Dashboard can be found here. Use the &quot;Metrics&quot; tab to find the &quot;Metric&quot; (i.e., Outcome Measure, Population-Level) and &quot;Place&quot; to find your county. " xr:uid="{603AB0F9-87B2-4CBD-8516-CD1D67568E26}"/>
    <hyperlink ref="G84" r:id="rId2" display="The Opioid and Substance Use Action Plan (OSUAP) Data Dashboard can be found here. Use the &quot;Metrics&quot; tab to find the &quot;Metric&quot; (i.e., Outcome Measure, Population-Level) and &quot;Place&quot; to find your county. " xr:uid="{F6589FD7-586B-4231-9E0D-57AA0BB82CB5}"/>
    <hyperlink ref="F22" r:id="rId3" xr:uid="{F1E0E448-A035-4EB3-92E1-07AD3252BC24}"/>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11686541-EEA4-41DA-8DB5-9557832C28DA}">
          <x14:formula1>
            <xm:f>Lists!$B$2:$B$3</xm:f>
          </x14:formula1>
          <xm:sqref>D10:D19</xm:sqref>
        </x14:dataValidation>
        <x14:dataValidation type="list" allowBlank="1" showInputMessage="1" showErrorMessage="1" xr:uid="{8FE9CD40-7529-4F86-968F-147C844DF0D7}">
          <x14:formula1>
            <xm:f>Lists!$E$2:$E$3</xm:f>
          </x14:formula1>
          <xm:sqref>C83:C84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858B3-E1F2-4E5C-B091-BBD17B258F14}">
  <sheetPr codeName="Sheet12">
    <tabColor rgb="FF0480B6"/>
  </sheetPr>
  <dimension ref="B2:G85"/>
  <sheetViews>
    <sheetView topLeftCell="A18" zoomScaleNormal="100" workbookViewId="0">
      <selection activeCell="B2" sqref="B2:G2"/>
    </sheetView>
  </sheetViews>
  <sheetFormatPr defaultColWidth="9.140625" defaultRowHeight="15" x14ac:dyDescent="0.25"/>
  <cols>
    <col min="1" max="1" width="3.5703125" style="11" customWidth="1"/>
    <col min="2" max="2" width="56.7109375" style="27" customWidth="1"/>
    <col min="3" max="3" width="13.7109375" style="72" customWidth="1"/>
    <col min="4" max="4" width="29.7109375" style="34" customWidth="1"/>
    <col min="5" max="5" width="40.7109375" style="81" customWidth="1"/>
    <col min="6" max="7" width="60.7109375" style="34" customWidth="1"/>
    <col min="8" max="16384" width="9.140625" style="11"/>
  </cols>
  <sheetData>
    <row r="2" spans="2:7" ht="29.25" thickBot="1" x14ac:dyDescent="0.3">
      <c r="B2" s="405" t="s">
        <v>1362</v>
      </c>
      <c r="C2" s="405"/>
      <c r="D2" s="405"/>
      <c r="E2" s="405"/>
      <c r="F2" s="405"/>
      <c r="G2" s="405"/>
    </row>
    <row r="3" spans="2:7" ht="29.25" thickTop="1" x14ac:dyDescent="0.25">
      <c r="B3" s="10"/>
      <c r="C3" s="70"/>
      <c r="D3" s="10"/>
      <c r="E3" s="80"/>
      <c r="G3" s="27"/>
    </row>
    <row r="4" spans="2:7" ht="17.25" customHeight="1" x14ac:dyDescent="0.25">
      <c r="B4" s="344" t="s">
        <v>796</v>
      </c>
      <c r="C4" s="71" t="s">
        <v>797</v>
      </c>
      <c r="D4" s="129">
        <f>Lists!B126</f>
        <v>45474</v>
      </c>
      <c r="E4" s="80"/>
      <c r="G4" s="27"/>
    </row>
    <row r="5" spans="2:7" ht="17.25" customHeight="1" x14ac:dyDescent="0.25">
      <c r="B5" s="345"/>
      <c r="C5" s="71" t="s">
        <v>798</v>
      </c>
      <c r="D5" s="129">
        <f>Lists!B127</f>
        <v>45838</v>
      </c>
      <c r="E5" s="80"/>
      <c r="G5" s="27"/>
    </row>
    <row r="6" spans="2:7" ht="28.5" x14ac:dyDescent="0.25">
      <c r="B6" s="10"/>
      <c r="G6" s="27"/>
    </row>
    <row r="7" spans="2:7" s="34" customFormat="1" ht="61.5" customHeight="1" x14ac:dyDescent="0.25">
      <c r="B7" s="347" t="s">
        <v>855</v>
      </c>
      <c r="C7" s="347"/>
      <c r="D7" s="327"/>
      <c r="E7" s="347"/>
    </row>
    <row r="8" spans="2:7" ht="24.95" customHeight="1" thickBot="1" x14ac:dyDescent="0.3">
      <c r="B8" s="348" t="s">
        <v>799</v>
      </c>
      <c r="C8" s="349"/>
      <c r="D8" s="349"/>
      <c r="E8" s="349"/>
      <c r="F8" s="350"/>
    </row>
    <row r="9" spans="2:7" ht="21" customHeight="1" thickTop="1" x14ac:dyDescent="0.25">
      <c r="B9" s="266" t="s">
        <v>800</v>
      </c>
      <c r="C9" s="258" t="s">
        <v>117</v>
      </c>
      <c r="D9" s="255" t="s">
        <v>801</v>
      </c>
      <c r="E9" s="267" t="s">
        <v>832</v>
      </c>
      <c r="F9" s="257" t="s">
        <v>803</v>
      </c>
    </row>
    <row r="10" spans="2:7" ht="126" x14ac:dyDescent="0.25">
      <c r="B10" s="20" t="s">
        <v>957</v>
      </c>
      <c r="C10" s="141"/>
      <c r="D10" s="131"/>
      <c r="E10" s="204"/>
      <c r="F10" s="200" t="s">
        <v>1143</v>
      </c>
    </row>
    <row r="11" spans="2:7" x14ac:dyDescent="0.25">
      <c r="B11" s="2" t="s">
        <v>1144</v>
      </c>
      <c r="C11" s="141"/>
      <c r="D11" s="131"/>
      <c r="E11" s="204"/>
      <c r="F11" s="25"/>
    </row>
    <row r="12" spans="2:7" x14ac:dyDescent="0.25">
      <c r="B12" s="2" t="s">
        <v>1145</v>
      </c>
      <c r="C12" s="141"/>
      <c r="D12" s="131"/>
      <c r="E12" s="204"/>
      <c r="F12" s="25"/>
    </row>
    <row r="13" spans="2:7" ht="30" x14ac:dyDescent="0.25">
      <c r="B13" s="2" t="s">
        <v>1146</v>
      </c>
      <c r="C13" s="141"/>
      <c r="D13" s="131"/>
      <c r="E13" s="204"/>
      <c r="F13" s="25"/>
    </row>
    <row r="14" spans="2:7" ht="60" x14ac:dyDescent="0.25">
      <c r="B14" s="2" t="s">
        <v>1147</v>
      </c>
      <c r="C14" s="141"/>
      <c r="D14" s="131"/>
      <c r="E14" s="204"/>
      <c r="F14" s="2" t="s">
        <v>1148</v>
      </c>
    </row>
    <row r="15" spans="2:7" ht="30" x14ac:dyDescent="0.25">
      <c r="B15" s="2" t="s">
        <v>1149</v>
      </c>
      <c r="C15" s="141"/>
      <c r="D15" s="132"/>
      <c r="E15" s="204"/>
      <c r="F15" s="36"/>
    </row>
    <row r="16" spans="2:7" ht="45" x14ac:dyDescent="0.25">
      <c r="B16" s="2" t="s">
        <v>1150</v>
      </c>
      <c r="C16" s="141"/>
      <c r="D16" s="132"/>
      <c r="E16" s="204"/>
      <c r="F16" s="36"/>
    </row>
    <row r="17" spans="2:6" ht="45" x14ac:dyDescent="0.25">
      <c r="B17" s="2" t="s">
        <v>1151</v>
      </c>
      <c r="C17" s="141"/>
      <c r="D17" s="131"/>
      <c r="E17" s="204"/>
      <c r="F17" s="25"/>
    </row>
    <row r="18" spans="2:6" ht="30" x14ac:dyDescent="0.25">
      <c r="B18" s="2" t="s">
        <v>1152</v>
      </c>
      <c r="C18" s="141"/>
      <c r="D18" s="131"/>
      <c r="E18" s="204"/>
      <c r="F18" s="25"/>
    </row>
    <row r="19" spans="2:6" ht="30" x14ac:dyDescent="0.25">
      <c r="B19" s="2" t="s">
        <v>1153</v>
      </c>
      <c r="C19" s="141"/>
      <c r="D19" s="131"/>
      <c r="E19" s="204"/>
      <c r="F19" s="25"/>
    </row>
    <row r="20" spans="2:6" x14ac:dyDescent="0.25">
      <c r="B20" s="2" t="s">
        <v>856</v>
      </c>
      <c r="C20" s="141"/>
      <c r="D20" s="131"/>
      <c r="E20" s="204"/>
      <c r="F20" s="2" t="s">
        <v>857</v>
      </c>
    </row>
    <row r="21" spans="2:6" x14ac:dyDescent="0.25">
      <c r="B21" s="151"/>
      <c r="C21" s="141"/>
      <c r="D21" s="131"/>
      <c r="E21" s="204"/>
      <c r="F21" s="36" t="s">
        <v>827</v>
      </c>
    </row>
    <row r="22" spans="2:6" x14ac:dyDescent="0.25">
      <c r="B22" s="151"/>
      <c r="C22" s="141"/>
      <c r="D22" s="131"/>
      <c r="E22" s="204"/>
      <c r="F22" s="25" t="s">
        <v>827</v>
      </c>
    </row>
    <row r="23" spans="2:6" x14ac:dyDescent="0.25">
      <c r="B23" s="151"/>
      <c r="C23" s="141"/>
      <c r="D23" s="131"/>
      <c r="E23" s="204"/>
      <c r="F23" s="25" t="s">
        <v>827</v>
      </c>
    </row>
    <row r="25" spans="2:6" ht="37.5" customHeight="1" x14ac:dyDescent="0.25">
      <c r="B25" s="363" t="s">
        <v>967</v>
      </c>
      <c r="C25" s="363"/>
      <c r="D25" s="363"/>
      <c r="E25" s="363"/>
    </row>
    <row r="26" spans="2:6" ht="21" customHeight="1" thickBot="1" x14ac:dyDescent="0.3">
      <c r="B26" s="250" t="s">
        <v>914</v>
      </c>
      <c r="C26" s="260" t="s">
        <v>117</v>
      </c>
      <c r="D26" s="371" t="s">
        <v>832</v>
      </c>
      <c r="E26" s="371"/>
      <c r="F26" s="250" t="s">
        <v>803</v>
      </c>
    </row>
    <row r="27" spans="2:6" ht="126.75" thickTop="1" x14ac:dyDescent="0.25">
      <c r="B27" s="2" t="s">
        <v>957</v>
      </c>
      <c r="C27" s="65" t="str">
        <f>IF(ISBLANK($C$10),"",$C$10)</f>
        <v/>
      </c>
      <c r="D27" s="323"/>
      <c r="E27" s="323"/>
      <c r="F27" s="200" t="s">
        <v>1143</v>
      </c>
    </row>
    <row r="28" spans="2:6" x14ac:dyDescent="0.25">
      <c r="B28" s="368" t="s">
        <v>968</v>
      </c>
      <c r="C28" s="369"/>
      <c r="D28" s="369"/>
      <c r="E28" s="369"/>
      <c r="F28" s="369"/>
    </row>
    <row r="29" spans="2:6" x14ac:dyDescent="0.25">
      <c r="B29" s="2" t="s">
        <v>917</v>
      </c>
      <c r="C29" s="152"/>
      <c r="D29" s="323"/>
      <c r="E29" s="323"/>
      <c r="F29" s="2"/>
    </row>
    <row r="30" spans="2:6" x14ac:dyDescent="0.25">
      <c r="B30" s="2" t="s">
        <v>918</v>
      </c>
      <c r="C30" s="152"/>
      <c r="D30" s="323"/>
      <c r="E30" s="323"/>
      <c r="F30" s="2"/>
    </row>
    <row r="31" spans="2:6" x14ac:dyDescent="0.25">
      <c r="B31" s="2" t="s">
        <v>919</v>
      </c>
      <c r="C31" s="152"/>
      <c r="D31" s="323"/>
      <c r="E31" s="323"/>
      <c r="F31" s="2"/>
    </row>
    <row r="32" spans="2:6" x14ac:dyDescent="0.25">
      <c r="B32" s="2" t="s">
        <v>920</v>
      </c>
      <c r="C32" s="152"/>
      <c r="D32" s="323"/>
      <c r="E32" s="323"/>
      <c r="F32" s="2"/>
    </row>
    <row r="33" spans="2:7" x14ac:dyDescent="0.25">
      <c r="B33" s="2" t="s">
        <v>921</v>
      </c>
      <c r="C33" s="152"/>
      <c r="D33" s="323"/>
      <c r="E33" s="323"/>
      <c r="F33" s="2"/>
    </row>
    <row r="34" spans="2:7" x14ac:dyDescent="0.25">
      <c r="B34" s="2" t="s">
        <v>922</v>
      </c>
      <c r="C34" s="152"/>
      <c r="D34" s="323"/>
      <c r="E34" s="323"/>
      <c r="F34" s="2"/>
    </row>
    <row r="35" spans="2:7" x14ac:dyDescent="0.25">
      <c r="B35" s="2" t="s">
        <v>923</v>
      </c>
      <c r="C35" s="152"/>
      <c r="D35" s="323"/>
      <c r="E35" s="323"/>
      <c r="F35" s="2"/>
    </row>
    <row r="36" spans="2:7" ht="15.75" thickBot="1" x14ac:dyDescent="0.3">
      <c r="B36" s="52" t="s">
        <v>924</v>
      </c>
      <c r="C36" s="153"/>
      <c r="D36" s="323"/>
      <c r="E36" s="323"/>
      <c r="F36" s="2"/>
    </row>
    <row r="37" spans="2:7" ht="20.25" customHeight="1" thickTop="1" x14ac:dyDescent="0.25">
      <c r="B37" s="26" t="s">
        <v>969</v>
      </c>
      <c r="C37" s="150" t="str">
        <f>IF(COUNT($C$29:$C$36)=0,"",SUM($C$29:$C$36))</f>
        <v/>
      </c>
      <c r="D37" s="30"/>
      <c r="E37" s="82"/>
    </row>
    <row r="38" spans="2:7" ht="30" x14ac:dyDescent="0.25">
      <c r="B38" s="2" t="s">
        <v>1154</v>
      </c>
      <c r="C38" s="75" t="str">
        <f>IF($C$27=$C$37, "Yes", "No")</f>
        <v>Yes</v>
      </c>
      <c r="D38" s="29"/>
      <c r="E38" s="83"/>
    </row>
    <row r="40" spans="2:7" ht="35.25" customHeight="1" x14ac:dyDescent="0.25">
      <c r="B40" s="327" t="s">
        <v>828</v>
      </c>
      <c r="C40" s="327"/>
      <c r="D40" s="327"/>
      <c r="E40" s="327"/>
      <c r="F40" s="327"/>
    </row>
    <row r="41" spans="2:7" ht="24.95" customHeight="1" thickBot="1" x14ac:dyDescent="0.3">
      <c r="B41" s="365" t="s">
        <v>829</v>
      </c>
      <c r="C41" s="366"/>
      <c r="D41" s="366"/>
      <c r="E41" s="366"/>
      <c r="F41" s="366"/>
      <c r="G41" s="367"/>
    </row>
    <row r="42" spans="2:7" ht="21" customHeight="1" thickTop="1" x14ac:dyDescent="0.25">
      <c r="B42" s="243" t="s">
        <v>800</v>
      </c>
      <c r="C42" s="261" t="s">
        <v>117</v>
      </c>
      <c r="D42" s="243" t="s">
        <v>830</v>
      </c>
      <c r="E42" s="262" t="s">
        <v>831</v>
      </c>
      <c r="F42" s="243" t="s">
        <v>832</v>
      </c>
      <c r="G42" s="243" t="s">
        <v>803</v>
      </c>
    </row>
    <row r="43" spans="2:7" ht="30" x14ac:dyDescent="0.25">
      <c r="B43" s="20" t="s">
        <v>971</v>
      </c>
      <c r="C43" s="133"/>
      <c r="D43" s="333" t="s">
        <v>972</v>
      </c>
      <c r="E43" s="335" t="str">
        <f>(IF(AND($C$43&lt;&gt;"",$C$44&lt;&gt;""),$C$43/$C$44,"Incomplete"))</f>
        <v>Incomplete</v>
      </c>
      <c r="F43" s="337"/>
      <c r="G43" s="333"/>
    </row>
    <row r="44" spans="2:7" ht="30.75" thickBot="1" x14ac:dyDescent="0.3">
      <c r="B44" s="20" t="s">
        <v>957</v>
      </c>
      <c r="C44" s="143" t="str">
        <f>IF(ISBLANK($C$10),"",$C$10)</f>
        <v/>
      </c>
      <c r="D44" s="334"/>
      <c r="E44" s="336"/>
      <c r="F44" s="322"/>
      <c r="G44" s="334"/>
    </row>
    <row r="45" spans="2:7" x14ac:dyDescent="0.25">
      <c r="B45" s="22" t="s">
        <v>1155</v>
      </c>
      <c r="C45" s="144"/>
      <c r="D45" s="338" t="s">
        <v>1156</v>
      </c>
      <c r="E45" s="339" t="str">
        <f>(IF(AND($C$45&lt;&gt;"",$C$46&lt;&gt;""),$C$45/$C$46,"Incomplete"))</f>
        <v>Incomplete</v>
      </c>
      <c r="F45" s="321"/>
      <c r="G45" s="338"/>
    </row>
    <row r="46" spans="2:7" ht="15.75" thickBot="1" x14ac:dyDescent="0.3">
      <c r="B46" s="21" t="s">
        <v>1157</v>
      </c>
      <c r="C46" s="145"/>
      <c r="D46" s="334"/>
      <c r="E46" s="336"/>
      <c r="F46" s="322"/>
      <c r="G46" s="334"/>
    </row>
    <row r="47" spans="2:7" x14ac:dyDescent="0.25">
      <c r="B47" s="148"/>
      <c r="C47" s="144"/>
      <c r="D47" s="331"/>
      <c r="E47" s="326" t="str">
        <f>(IF(AND($C$47&lt;&gt;"",$C$48&lt;&gt;""),$C$47/$C$48,"Incomplete"))</f>
        <v>Incomplete</v>
      </c>
      <c r="F47" s="315"/>
      <c r="G47" s="325" t="s">
        <v>827</v>
      </c>
    </row>
    <row r="48" spans="2:7" ht="15.75" thickBot="1" x14ac:dyDescent="0.3">
      <c r="B48" s="149"/>
      <c r="C48" s="145"/>
      <c r="D48" s="332"/>
      <c r="E48" s="318"/>
      <c r="F48" s="316"/>
      <c r="G48" s="320"/>
    </row>
    <row r="49" spans="2:7" x14ac:dyDescent="0.25">
      <c r="B49" s="148"/>
      <c r="C49" s="144"/>
      <c r="D49" s="331"/>
      <c r="E49" s="326" t="str">
        <f>(IF(AND($C$49&lt;&gt;"",$C$50&lt;&gt;""),$C$49/$C$50,"Incomplete"))</f>
        <v>Incomplete</v>
      </c>
      <c r="F49" s="315"/>
      <c r="G49" s="325" t="s">
        <v>827</v>
      </c>
    </row>
    <row r="50" spans="2:7" ht="15.75" thickBot="1" x14ac:dyDescent="0.3">
      <c r="B50" s="149"/>
      <c r="C50" s="145"/>
      <c r="D50" s="332"/>
      <c r="E50" s="318"/>
      <c r="F50" s="316"/>
      <c r="G50" s="320"/>
    </row>
    <row r="51" spans="2:7" x14ac:dyDescent="0.25">
      <c r="B51" s="148"/>
      <c r="C51" s="144"/>
      <c r="D51" s="331"/>
      <c r="E51" s="326" t="str">
        <f>(IF(AND($C$51&lt;&gt;"",$C$52&lt;&gt;""),$C$51/$C$52,"Incomplete"))</f>
        <v>Incomplete</v>
      </c>
      <c r="F51" s="315"/>
      <c r="G51" s="325" t="s">
        <v>827</v>
      </c>
    </row>
    <row r="52" spans="2:7" ht="15.75" thickBot="1" x14ac:dyDescent="0.3">
      <c r="B52" s="149"/>
      <c r="C52" s="145"/>
      <c r="D52" s="332"/>
      <c r="E52" s="318"/>
      <c r="F52" s="316"/>
      <c r="G52" s="320"/>
    </row>
    <row r="54" spans="2:7" ht="41.25" customHeight="1" x14ac:dyDescent="0.25">
      <c r="B54" s="327" t="s">
        <v>843</v>
      </c>
      <c r="C54" s="327"/>
      <c r="D54" s="327"/>
      <c r="E54" s="327"/>
      <c r="F54" s="327"/>
    </row>
    <row r="55" spans="2:7" ht="24.95" customHeight="1" thickBot="1" x14ac:dyDescent="0.3">
      <c r="B55" s="330" t="s">
        <v>844</v>
      </c>
      <c r="C55" s="330"/>
      <c r="D55" s="330"/>
      <c r="E55" s="330"/>
      <c r="F55" s="330"/>
      <c r="G55" s="330"/>
    </row>
    <row r="56" spans="2:7" ht="21" customHeight="1" thickTop="1" x14ac:dyDescent="0.25">
      <c r="B56" s="237" t="s">
        <v>800</v>
      </c>
      <c r="C56" s="270" t="s">
        <v>117</v>
      </c>
      <c r="D56" s="237" t="s">
        <v>845</v>
      </c>
      <c r="E56" s="271" t="s">
        <v>831</v>
      </c>
      <c r="F56" s="237" t="s">
        <v>832</v>
      </c>
      <c r="G56" s="237" t="s">
        <v>803</v>
      </c>
    </row>
    <row r="57" spans="2:7" ht="30" x14ac:dyDescent="0.25">
      <c r="B57" s="8" t="s">
        <v>982</v>
      </c>
      <c r="C57" s="133"/>
      <c r="D57" s="328" t="s">
        <v>946</v>
      </c>
      <c r="E57" s="317" t="str">
        <f>(IF(AND($C$57&lt;&gt;"",$C$58&lt;&gt;""),$C$57/$C$58,"Incomplete"))</f>
        <v>Incomplete</v>
      </c>
      <c r="F57" s="323"/>
      <c r="G57" s="376" t="s">
        <v>984</v>
      </c>
    </row>
    <row r="58" spans="2:7" ht="30.75" thickBot="1" x14ac:dyDescent="0.3">
      <c r="B58" s="4" t="s">
        <v>985</v>
      </c>
      <c r="C58" s="145"/>
      <c r="D58" s="329"/>
      <c r="E58" s="318"/>
      <c r="F58" s="316"/>
      <c r="G58" s="406"/>
    </row>
    <row r="59" spans="2:7" ht="45" x14ac:dyDescent="0.25">
      <c r="B59" s="22" t="s">
        <v>986</v>
      </c>
      <c r="C59" s="144"/>
      <c r="D59" s="362" t="s">
        <v>987</v>
      </c>
      <c r="E59" s="326" t="str">
        <f>(IF(AND($C$59&lt;&gt;"",$C$60&lt;&gt;""),$C$59/$C$60,"Incomplete"))</f>
        <v>Incomplete</v>
      </c>
      <c r="F59" s="315"/>
      <c r="G59" s="338" t="s">
        <v>988</v>
      </c>
    </row>
    <row r="60" spans="2:7" ht="45.75" thickBot="1" x14ac:dyDescent="0.3">
      <c r="B60" s="2" t="s">
        <v>962</v>
      </c>
      <c r="C60" s="145" t="str">
        <f>IF(ISBLANK($C$16),"",$C$16)</f>
        <v/>
      </c>
      <c r="D60" s="329"/>
      <c r="E60" s="318"/>
      <c r="F60" s="316"/>
      <c r="G60" s="334"/>
    </row>
    <row r="61" spans="2:7" ht="30" x14ac:dyDescent="0.25">
      <c r="B61" s="22" t="s">
        <v>1158</v>
      </c>
      <c r="C61" s="144"/>
      <c r="D61" s="338" t="s">
        <v>1159</v>
      </c>
      <c r="E61" s="357" t="str">
        <f>(IF(AND($C$61&lt;&gt;"",$C$62&lt;&gt;""),$C$61/$C$62,"Incomplete"))</f>
        <v>Incomplete</v>
      </c>
      <c r="F61" s="321"/>
      <c r="G61" s="338" t="s">
        <v>991</v>
      </c>
    </row>
    <row r="62" spans="2:7" ht="45.75" thickBot="1" x14ac:dyDescent="0.3">
      <c r="B62" s="2" t="s">
        <v>962</v>
      </c>
      <c r="C62" s="145" t="str">
        <f>IF(ISBLANK($C$16),"",$C$16)</f>
        <v/>
      </c>
      <c r="D62" s="334"/>
      <c r="E62" s="358"/>
      <c r="F62" s="322"/>
      <c r="G62" s="320"/>
    </row>
    <row r="63" spans="2:7" ht="45" x14ac:dyDescent="0.25">
      <c r="B63" s="22" t="s">
        <v>1160</v>
      </c>
      <c r="C63" s="144"/>
      <c r="D63" s="338" t="s">
        <v>993</v>
      </c>
      <c r="E63" s="326" t="str">
        <f>(IF(AND($C$63&lt;&gt;"",$C$64&lt;&gt;""),$C$63/$C$64,"Incomplete"))</f>
        <v>Incomplete</v>
      </c>
      <c r="F63" s="315"/>
      <c r="G63" s="338" t="s">
        <v>1161</v>
      </c>
    </row>
    <row r="64" spans="2:7" ht="30.75" thickBot="1" x14ac:dyDescent="0.3">
      <c r="B64" s="21" t="s">
        <v>995</v>
      </c>
      <c r="C64" s="145" t="str">
        <f>IF(ISBLANK($C$17),"",$C$17)</f>
        <v/>
      </c>
      <c r="D64" s="334"/>
      <c r="E64" s="318"/>
      <c r="F64" s="316"/>
      <c r="G64" s="320"/>
    </row>
    <row r="65" spans="2:7" ht="45" x14ac:dyDescent="0.25">
      <c r="B65" s="20" t="s">
        <v>996</v>
      </c>
      <c r="C65" s="168"/>
      <c r="D65" s="338" t="s">
        <v>997</v>
      </c>
      <c r="E65" s="357" t="str">
        <f>(IF(AND($C$65&lt;&gt;"",$C$66&lt;&gt;""),$C$65/$C$66,"Incomplete"))</f>
        <v>Incomplete</v>
      </c>
      <c r="F65" s="321"/>
      <c r="G65" s="338" t="s">
        <v>998</v>
      </c>
    </row>
    <row r="66" spans="2:7" ht="30.75" thickBot="1" x14ac:dyDescent="0.3">
      <c r="B66" s="18" t="s">
        <v>964</v>
      </c>
      <c r="C66" s="145" t="str">
        <f>IF(ISBLANK($C$18),"",$C$18)</f>
        <v/>
      </c>
      <c r="D66" s="334"/>
      <c r="E66" s="358"/>
      <c r="F66" s="322"/>
      <c r="G66" s="334"/>
    </row>
    <row r="67" spans="2:7" ht="30" x14ac:dyDescent="0.25">
      <c r="B67" s="20" t="s">
        <v>1162</v>
      </c>
      <c r="C67" s="168"/>
      <c r="D67" s="338" t="s">
        <v>1000</v>
      </c>
      <c r="E67" s="326" t="str">
        <f>(IF(AND($C$67&lt;&gt;"",$C$68&lt;&gt;""),$C$67/$C$68,"Incomplete"))</f>
        <v>Incomplete</v>
      </c>
      <c r="F67" s="315"/>
      <c r="G67" s="338" t="s">
        <v>998</v>
      </c>
    </row>
    <row r="68" spans="2:7" ht="30.75" thickBot="1" x14ac:dyDescent="0.3">
      <c r="B68" s="18" t="s">
        <v>1163</v>
      </c>
      <c r="C68" s="145" t="str">
        <f>IF(ISBLANK($C$19),"",$C$19)</f>
        <v/>
      </c>
      <c r="D68" s="334"/>
      <c r="E68" s="318"/>
      <c r="F68" s="316"/>
      <c r="G68" s="320"/>
    </row>
    <row r="69" spans="2:7" ht="104.25" customHeight="1" x14ac:dyDescent="0.25">
      <c r="B69" s="22" t="s">
        <v>1001</v>
      </c>
      <c r="C69" s="144"/>
      <c r="D69" s="338" t="s">
        <v>1002</v>
      </c>
      <c r="E69" s="326" t="str">
        <f>(IF(AND($C$69&lt;&gt;"",$C$70&lt;&gt;""),$C$69/$C$70,"Incomplete"))</f>
        <v>Incomplete</v>
      </c>
      <c r="F69" s="321"/>
      <c r="G69" s="338" t="s">
        <v>1164</v>
      </c>
    </row>
    <row r="70" spans="2:7" ht="90.75" customHeight="1" thickBot="1" x14ac:dyDescent="0.3">
      <c r="B70" s="18" t="s">
        <v>1004</v>
      </c>
      <c r="C70" s="163" t="str">
        <f>IF(ISBLANK($C$10),"",$C$10)</f>
        <v/>
      </c>
      <c r="D70" s="334"/>
      <c r="E70" s="318"/>
      <c r="F70" s="322"/>
      <c r="G70" s="334"/>
    </row>
    <row r="71" spans="2:7" ht="61.5" customHeight="1" thickBot="1" x14ac:dyDescent="0.3">
      <c r="B71" s="24" t="s">
        <v>952</v>
      </c>
      <c r="C71" s="134"/>
      <c r="D71" s="24" t="s">
        <v>952</v>
      </c>
      <c r="E71" s="96" t="s">
        <v>953</v>
      </c>
      <c r="F71" s="203"/>
      <c r="G71" s="24" t="s">
        <v>954</v>
      </c>
    </row>
    <row r="72" spans="2:7" x14ac:dyDescent="0.25">
      <c r="B72" s="148"/>
      <c r="C72" s="144"/>
      <c r="D72" s="315"/>
      <c r="E72" s="326" t="str">
        <f>(IF(AND($C$72&lt;&gt;"",$C$73&lt;&gt;""),$C$72/$C$73,"Incomplete"))</f>
        <v>Incomplete</v>
      </c>
      <c r="F72" s="315"/>
      <c r="G72" s="325" t="s">
        <v>827</v>
      </c>
    </row>
    <row r="73" spans="2:7" ht="15.75" thickBot="1" x14ac:dyDescent="0.3">
      <c r="B73" s="149"/>
      <c r="C73" s="145"/>
      <c r="D73" s="316"/>
      <c r="E73" s="318"/>
      <c r="F73" s="316"/>
      <c r="G73" s="320"/>
    </row>
    <row r="74" spans="2:7" x14ac:dyDescent="0.25">
      <c r="B74" s="148"/>
      <c r="C74" s="144"/>
      <c r="D74" s="315"/>
      <c r="E74" s="326" t="str">
        <f>(IF(AND($C$74&lt;&gt;"",$C$75&lt;&gt;""),$C$74/$C$75,"Incomplete"))</f>
        <v>Incomplete</v>
      </c>
      <c r="F74" s="315"/>
      <c r="G74" s="325" t="s">
        <v>827</v>
      </c>
    </row>
    <row r="75" spans="2:7" ht="15.75" thickBot="1" x14ac:dyDescent="0.3">
      <c r="B75" s="149"/>
      <c r="C75" s="145"/>
      <c r="D75" s="316"/>
      <c r="E75" s="318"/>
      <c r="F75" s="316"/>
      <c r="G75" s="320"/>
    </row>
    <row r="76" spans="2:7" x14ac:dyDescent="0.25">
      <c r="B76" s="148"/>
      <c r="C76" s="144"/>
      <c r="D76" s="315"/>
      <c r="E76" s="326" t="str">
        <f>(IF(AND($C$76&lt;&gt;"",$C$77&lt;&gt;""),$C$76/$C$77,"Incomplete"))</f>
        <v>Incomplete</v>
      </c>
      <c r="F76" s="315"/>
      <c r="G76" s="325" t="s">
        <v>827</v>
      </c>
    </row>
    <row r="77" spans="2:7" ht="15.75" thickBot="1" x14ac:dyDescent="0.3">
      <c r="B77" s="149"/>
      <c r="C77" s="145"/>
      <c r="D77" s="316"/>
      <c r="E77" s="318"/>
      <c r="F77" s="316"/>
      <c r="G77" s="320"/>
    </row>
    <row r="79" spans="2:7" ht="67.7" customHeight="1" x14ac:dyDescent="0.25">
      <c r="B79" s="314" t="s">
        <v>848</v>
      </c>
      <c r="C79" s="314"/>
      <c r="D79" s="314"/>
      <c r="E79" s="314"/>
      <c r="F79" s="314"/>
    </row>
    <row r="80" spans="2:7" ht="24.95" customHeight="1" thickBot="1" x14ac:dyDescent="0.3">
      <c r="B80" s="305" t="s">
        <v>849</v>
      </c>
      <c r="C80" s="306"/>
      <c r="D80" s="306"/>
      <c r="E80" s="306"/>
      <c r="F80" s="306"/>
      <c r="G80" s="307"/>
    </row>
    <row r="81" spans="2:7" ht="21" customHeight="1" thickTop="1" x14ac:dyDescent="0.25">
      <c r="B81" s="237" t="s">
        <v>800</v>
      </c>
      <c r="C81" s="308" t="s">
        <v>850</v>
      </c>
      <c r="D81" s="309"/>
      <c r="E81" s="310"/>
      <c r="F81" s="238" t="s">
        <v>832</v>
      </c>
      <c r="G81" s="237" t="s">
        <v>803</v>
      </c>
    </row>
    <row r="82" spans="2:7" ht="38.25" x14ac:dyDescent="0.25">
      <c r="B82" s="2" t="s">
        <v>1165</v>
      </c>
      <c r="C82" s="407"/>
      <c r="D82" s="408"/>
      <c r="E82" s="409"/>
      <c r="F82" s="151"/>
      <c r="G82" s="224" t="s">
        <v>852</v>
      </c>
    </row>
    <row r="83" spans="2:7" ht="45" x14ac:dyDescent="0.25">
      <c r="B83" s="3" t="s">
        <v>1354</v>
      </c>
      <c r="C83" s="407"/>
      <c r="D83" s="408"/>
      <c r="E83" s="409"/>
      <c r="F83" s="151"/>
      <c r="G83" s="224" t="s">
        <v>852</v>
      </c>
    </row>
    <row r="84" spans="2:7" ht="38.25" x14ac:dyDescent="0.25">
      <c r="B84" s="3" t="s">
        <v>851</v>
      </c>
      <c r="C84" s="311"/>
      <c r="D84" s="312"/>
      <c r="E84" s="313"/>
      <c r="F84" s="208"/>
      <c r="G84" s="229" t="s">
        <v>852</v>
      </c>
    </row>
    <row r="85" spans="2:7" ht="38.25" x14ac:dyDescent="0.25">
      <c r="B85" s="3" t="s">
        <v>853</v>
      </c>
      <c r="C85" s="311"/>
      <c r="D85" s="312"/>
      <c r="E85" s="313"/>
      <c r="F85" s="208"/>
      <c r="G85" s="229" t="s">
        <v>852</v>
      </c>
    </row>
  </sheetData>
  <sheetProtection algorithmName="SHA-512" hashValue="zx94dh60QOzPStnKLLLOCw/abV08p3L2HTC3TPbN7BJJ+vJfzxNUmrlF0BcQJqdiBnjIJgNfSg5sGOSSH7784g==" saltValue="2Fl555Wf1H5jLbjgIf0uaw==" spinCount="100000" sheet="1" objects="1" scenarios="1"/>
  <mergeCells count="87">
    <mergeCell ref="D65:D66"/>
    <mergeCell ref="E65:E66"/>
    <mergeCell ref="F65:F66"/>
    <mergeCell ref="G65:G66"/>
    <mergeCell ref="B80:G80"/>
    <mergeCell ref="D74:D75"/>
    <mergeCell ref="E74:E75"/>
    <mergeCell ref="F74:F75"/>
    <mergeCell ref="G74:G75"/>
    <mergeCell ref="D76:D77"/>
    <mergeCell ref="E76:E77"/>
    <mergeCell ref="F76:F77"/>
    <mergeCell ref="G76:G77"/>
    <mergeCell ref="B79:F79"/>
    <mergeCell ref="C81:E81"/>
    <mergeCell ref="C85:E85"/>
    <mergeCell ref="C84:E84"/>
    <mergeCell ref="C83:E83"/>
    <mergeCell ref="C82:E82"/>
    <mergeCell ref="D63:D64"/>
    <mergeCell ref="E63:E64"/>
    <mergeCell ref="F63:F64"/>
    <mergeCell ref="G63:G64"/>
    <mergeCell ref="D72:D73"/>
    <mergeCell ref="E72:E73"/>
    <mergeCell ref="F72:F73"/>
    <mergeCell ref="G72:G73"/>
    <mergeCell ref="D67:D68"/>
    <mergeCell ref="E67:E68"/>
    <mergeCell ref="F67:F68"/>
    <mergeCell ref="G67:G68"/>
    <mergeCell ref="E69:E70"/>
    <mergeCell ref="F69:F70"/>
    <mergeCell ref="G69:G70"/>
    <mergeCell ref="D69:D70"/>
    <mergeCell ref="D59:D60"/>
    <mergeCell ref="E59:E60"/>
    <mergeCell ref="F59:F60"/>
    <mergeCell ref="G59:G60"/>
    <mergeCell ref="D61:D62"/>
    <mergeCell ref="E61:E62"/>
    <mergeCell ref="F61:F62"/>
    <mergeCell ref="G61:G62"/>
    <mergeCell ref="B54:F54"/>
    <mergeCell ref="B55:G55"/>
    <mergeCell ref="D57:D58"/>
    <mergeCell ref="E57:E58"/>
    <mergeCell ref="F57:F58"/>
    <mergeCell ref="G57:G58"/>
    <mergeCell ref="D49:D50"/>
    <mergeCell ref="E49:E50"/>
    <mergeCell ref="F49:F50"/>
    <mergeCell ref="G49:G50"/>
    <mergeCell ref="D51:D52"/>
    <mergeCell ref="E51:E52"/>
    <mergeCell ref="F51:F52"/>
    <mergeCell ref="G51:G52"/>
    <mergeCell ref="D45:D46"/>
    <mergeCell ref="E45:E46"/>
    <mergeCell ref="F45:F46"/>
    <mergeCell ref="G45:G46"/>
    <mergeCell ref="D47:D48"/>
    <mergeCell ref="E47:E48"/>
    <mergeCell ref="F47:F48"/>
    <mergeCell ref="G47:G48"/>
    <mergeCell ref="D36:E36"/>
    <mergeCell ref="B40:F40"/>
    <mergeCell ref="B41:G41"/>
    <mergeCell ref="D43:D44"/>
    <mergeCell ref="E43:E44"/>
    <mergeCell ref="F43:F44"/>
    <mergeCell ref="G43:G44"/>
    <mergeCell ref="B2:G2"/>
    <mergeCell ref="D26:E26"/>
    <mergeCell ref="D27:E27"/>
    <mergeCell ref="D29:E29"/>
    <mergeCell ref="D30:E30"/>
    <mergeCell ref="B4:B5"/>
    <mergeCell ref="B7:E7"/>
    <mergeCell ref="B8:F8"/>
    <mergeCell ref="B25:E25"/>
    <mergeCell ref="B28:F28"/>
    <mergeCell ref="D33:E33"/>
    <mergeCell ref="D34:E34"/>
    <mergeCell ref="D35:E35"/>
    <mergeCell ref="D31:E31"/>
    <mergeCell ref="D32:E32"/>
  </mergeCells>
  <conditionalFormatting sqref="C38">
    <cfRule type="containsText" dxfId="9" priority="1" operator="containsText" text="No">
      <formula>NOT(ISERROR(SEARCH("No",C38)))</formula>
    </cfRule>
    <cfRule type="containsText" dxfId="8" priority="2" operator="containsText" text="Yes">
      <formula>NOT(ISERROR(SEARCH("Yes",C38)))</formula>
    </cfRule>
  </conditionalFormatting>
  <dataValidations count="1">
    <dataValidation type="date" allowBlank="1" showInputMessage="1" showErrorMessage="1" sqref="D4:D5" xr:uid="{711D43CF-3C94-4829-8AF3-995FF0A43452}">
      <formula1>44562</formula1>
      <formula2>50771</formula2>
    </dataValidation>
  </dataValidations>
  <hyperlinks>
    <hyperlink ref="G82" r:id="rId1" display="The Opioid and Substance Use Action Plan (OSUAP) Data Dashboard can be found here. Use the &quot;Metrics&quot; tab to find the &quot;Metric&quot; (i.e., Outcome Measure, Population-Level) and &quot;Place&quot; to find your county. " xr:uid="{BA66FC97-1FC2-4D00-A3BE-842C2C1C8CA1}"/>
    <hyperlink ref="G83:G85" r:id="rId2" display="The Opioid and Substance Use Action Plan (OSUAP) Data Dashboard can be found here. Use the &quot;Metrics&quot; tab to find the &quot;Metric&quot; (i.e., Outcome Measure, Population-Level) and &quot;Place&quot; to find your county. " xr:uid="{89BAF79D-1443-4DAD-A6E1-F305E0ABC2D6}"/>
    <hyperlink ref="G84" r:id="rId3" display="The Opioid and Substance Use Action Plan (OSUAP) Data Dashboard can be found here. Use the &quot;Metrics&quot; tab to find the &quot;Metric&quot; (i.e., Outcome Measure, Population-Level) and &quot;Place&quot; to find your county. " xr:uid="{9CF87ABF-258E-463C-817E-636DFF1BEFE6}"/>
    <hyperlink ref="G85" r:id="rId4" display="The Opioid and Substance Use Action Plan (OSUAP) Data Dashboard can be found here. Use the &quot;Metrics&quot; tab to find the &quot;Metric&quot; (i.e., Outcome Measure, Population-Level) and &quot;Place&quot; to find your county. " xr:uid="{C926EC10-85F9-4D0B-9F8F-282634479160}"/>
    <hyperlink ref="G57:G58" r:id="rId5" display="Recommended measure at six months. If measure for adherence is taken at another increment, please describe this in the &quot;Notes&quot; column. For recommendations on how to report 6-month adherence, please visit this link." xr:uid="{BCD311A1-4271-484C-8775-FC7A686C5C32}"/>
  </hyperlinks>
  <pageMargins left="0.7" right="0.7" top="0.75" bottom="0.75" header="0.3" footer="0.3"/>
  <pageSetup orientation="portrait" horizontalDpi="4294967293" r:id="rId6"/>
  <extLst>
    <ext xmlns:x14="http://schemas.microsoft.com/office/spreadsheetml/2009/9/main" uri="{CCE6A557-97BC-4b89-ADB6-D9C93CAAB3DF}">
      <x14:dataValidations xmlns:xm="http://schemas.microsoft.com/office/excel/2006/main" count="2">
        <x14:dataValidation type="list" allowBlank="1" showInputMessage="1" showErrorMessage="1" xr:uid="{3CA1A018-998F-4830-A1B9-2250EDD39637}">
          <x14:formula1>
            <xm:f>Lists!$E$2:$E$3</xm:f>
          </x14:formula1>
          <xm:sqref>C82:C85</xm:sqref>
        </x14:dataValidation>
        <x14:dataValidation type="list" allowBlank="1" showInputMessage="1" showErrorMessage="1" xr:uid="{4EA078AD-0009-4778-AA66-FBFD1971D8E7}">
          <x14:formula1>
            <xm:f>Lists!$B$2:$B$3</xm:f>
          </x14:formula1>
          <xm:sqref>D10:D23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BD988-A31F-4B50-B517-4472A5D1137E}">
  <sheetPr codeName="Sheet13">
    <tabColor rgb="FFD22946"/>
  </sheetPr>
  <dimension ref="B2:G87"/>
  <sheetViews>
    <sheetView topLeftCell="B1" zoomScaleNormal="100" workbookViewId="0">
      <selection activeCell="B2" sqref="B2:G2"/>
    </sheetView>
  </sheetViews>
  <sheetFormatPr defaultColWidth="9.140625" defaultRowHeight="15" x14ac:dyDescent="0.25"/>
  <cols>
    <col min="1" max="1" width="3.5703125" style="11" customWidth="1"/>
    <col min="2" max="2" width="56.7109375" style="27" customWidth="1"/>
    <col min="3" max="3" width="13.7109375" style="62" customWidth="1"/>
    <col min="4" max="4" width="29.7109375" style="34" customWidth="1"/>
    <col min="5" max="5" width="40.7109375" style="7" customWidth="1"/>
    <col min="6" max="7" width="60.7109375" style="34" customWidth="1"/>
    <col min="8" max="16384" width="9.140625" style="11"/>
  </cols>
  <sheetData>
    <row r="2" spans="2:7" ht="28.5" customHeight="1" thickBot="1" x14ac:dyDescent="0.3">
      <c r="B2" s="410" t="s">
        <v>1166</v>
      </c>
      <c r="C2" s="410"/>
      <c r="D2" s="410"/>
      <c r="E2" s="410"/>
      <c r="F2" s="410"/>
      <c r="G2" s="410"/>
    </row>
    <row r="3" spans="2:7" ht="29.25" thickTop="1" x14ac:dyDescent="0.25">
      <c r="B3" s="10"/>
      <c r="C3" s="61"/>
      <c r="D3" s="10"/>
      <c r="E3" s="32"/>
      <c r="G3" s="27"/>
    </row>
    <row r="4" spans="2:7" ht="17.25" customHeight="1" x14ac:dyDescent="0.25">
      <c r="B4" s="344" t="s">
        <v>796</v>
      </c>
      <c r="C4" s="64" t="s">
        <v>797</v>
      </c>
      <c r="D4" s="129">
        <f>Lists!B126</f>
        <v>45474</v>
      </c>
      <c r="E4" s="32"/>
      <c r="G4" s="27"/>
    </row>
    <row r="5" spans="2:7" ht="17.25" customHeight="1" x14ac:dyDescent="0.25">
      <c r="B5" s="345"/>
      <c r="C5" s="64" t="s">
        <v>798</v>
      </c>
      <c r="D5" s="129">
        <f>Lists!B127</f>
        <v>45838</v>
      </c>
      <c r="E5" s="32"/>
      <c r="G5" s="27"/>
    </row>
    <row r="6" spans="2:7" ht="28.5" x14ac:dyDescent="0.25">
      <c r="B6" s="10"/>
      <c r="G6" s="27"/>
    </row>
    <row r="7" spans="2:7" s="34" customFormat="1" ht="61.5" customHeight="1" x14ac:dyDescent="0.25">
      <c r="B7" s="347" t="s">
        <v>855</v>
      </c>
      <c r="C7" s="347"/>
      <c r="D7" s="327"/>
      <c r="E7" s="347"/>
    </row>
    <row r="8" spans="2:7" ht="24.95" customHeight="1" thickBot="1" x14ac:dyDescent="0.3">
      <c r="B8" s="348" t="s">
        <v>799</v>
      </c>
      <c r="C8" s="349"/>
      <c r="D8" s="349"/>
      <c r="E8" s="349"/>
      <c r="F8" s="350"/>
    </row>
    <row r="9" spans="2:7" ht="21" customHeight="1" thickTop="1" x14ac:dyDescent="0.25">
      <c r="B9" s="266" t="s">
        <v>800</v>
      </c>
      <c r="C9" s="275" t="s">
        <v>117</v>
      </c>
      <c r="D9" s="255" t="s">
        <v>801</v>
      </c>
      <c r="E9" s="256" t="s">
        <v>832</v>
      </c>
      <c r="F9" s="257" t="s">
        <v>803</v>
      </c>
    </row>
    <row r="10" spans="2:7" ht="117" x14ac:dyDescent="0.25">
      <c r="B10" s="20" t="s">
        <v>1167</v>
      </c>
      <c r="C10" s="169"/>
      <c r="D10" s="131"/>
      <c r="E10" s="196"/>
      <c r="F10" s="200" t="s">
        <v>1168</v>
      </c>
    </row>
    <row r="11" spans="2:7" ht="51" x14ac:dyDescent="0.25">
      <c r="B11" s="2" t="s">
        <v>1169</v>
      </c>
      <c r="C11" s="170"/>
      <c r="D11" s="131"/>
      <c r="E11" s="196"/>
      <c r="F11" s="217" t="s">
        <v>1170</v>
      </c>
      <c r="G11" s="34" t="s">
        <v>1021</v>
      </c>
    </row>
    <row r="12" spans="2:7" x14ac:dyDescent="0.25">
      <c r="B12" s="2" t="s">
        <v>1171</v>
      </c>
      <c r="C12" s="170"/>
      <c r="D12" s="131"/>
      <c r="E12" s="196"/>
      <c r="F12" s="25"/>
    </row>
    <row r="13" spans="2:7" ht="30" x14ac:dyDescent="0.25">
      <c r="B13" s="2" t="s">
        <v>1172</v>
      </c>
      <c r="C13" s="170"/>
      <c r="D13" s="131"/>
      <c r="E13" s="196"/>
      <c r="F13" s="25"/>
    </row>
    <row r="14" spans="2:7" ht="45" x14ac:dyDescent="0.25">
      <c r="B14" s="2" t="s">
        <v>1173</v>
      </c>
      <c r="C14" s="170"/>
      <c r="D14" s="131"/>
      <c r="E14" s="196"/>
      <c r="F14" s="25"/>
    </row>
    <row r="15" spans="2:7" ht="30" x14ac:dyDescent="0.25">
      <c r="B15" s="2" t="s">
        <v>1174</v>
      </c>
      <c r="C15" s="170"/>
      <c r="D15" s="131"/>
      <c r="E15" s="196"/>
      <c r="F15" s="25"/>
    </row>
    <row r="16" spans="2:7" x14ac:dyDescent="0.25">
      <c r="B16" s="2" t="s">
        <v>1175</v>
      </c>
      <c r="C16" s="170"/>
      <c r="D16" s="131"/>
      <c r="E16" s="196"/>
      <c r="F16" s="25"/>
    </row>
    <row r="17" spans="2:6" x14ac:dyDescent="0.25">
      <c r="B17" s="2" t="s">
        <v>1176</v>
      </c>
      <c r="C17" s="170"/>
      <c r="D17" s="131"/>
      <c r="E17" s="196"/>
      <c r="F17" s="25"/>
    </row>
    <row r="18" spans="2:6" x14ac:dyDescent="0.25">
      <c r="B18" s="2" t="s">
        <v>1177</v>
      </c>
      <c r="C18" s="170"/>
      <c r="D18" s="131"/>
      <c r="E18" s="196"/>
      <c r="F18" s="25"/>
    </row>
    <row r="19" spans="2:6" x14ac:dyDescent="0.25">
      <c r="B19" s="2" t="s">
        <v>1178</v>
      </c>
      <c r="C19" s="170"/>
      <c r="D19" s="131"/>
      <c r="E19" s="196"/>
      <c r="F19" s="25"/>
    </row>
    <row r="20" spans="2:6" x14ac:dyDescent="0.25">
      <c r="B20" s="2" t="s">
        <v>1179</v>
      </c>
      <c r="C20" s="170"/>
      <c r="D20" s="131"/>
      <c r="E20" s="196"/>
      <c r="F20" s="25"/>
    </row>
    <row r="21" spans="2:6" x14ac:dyDescent="0.25">
      <c r="B21" s="2" t="s">
        <v>856</v>
      </c>
      <c r="C21" s="170"/>
      <c r="D21" s="131"/>
      <c r="E21" s="196"/>
      <c r="F21" s="17" t="s">
        <v>857</v>
      </c>
    </row>
    <row r="22" spans="2:6" x14ac:dyDescent="0.25">
      <c r="B22" s="151"/>
      <c r="C22" s="170"/>
      <c r="D22" s="131"/>
      <c r="E22" s="196"/>
      <c r="F22" s="2" t="s">
        <v>827</v>
      </c>
    </row>
    <row r="23" spans="2:6" x14ac:dyDescent="0.25">
      <c r="B23" s="151"/>
      <c r="C23" s="170"/>
      <c r="D23" s="131"/>
      <c r="E23" s="196"/>
      <c r="F23" s="2" t="s">
        <v>827</v>
      </c>
    </row>
    <row r="24" spans="2:6" x14ac:dyDescent="0.25">
      <c r="B24" s="151"/>
      <c r="C24" s="170"/>
      <c r="D24" s="131"/>
      <c r="E24" s="196"/>
      <c r="F24" s="2" t="s">
        <v>827</v>
      </c>
    </row>
    <row r="26" spans="2:6" ht="31.5" customHeight="1" thickBot="1" x14ac:dyDescent="0.3">
      <c r="B26" s="404" t="s">
        <v>967</v>
      </c>
      <c r="C26" s="404"/>
      <c r="D26" s="404"/>
      <c r="E26" s="404"/>
    </row>
    <row r="27" spans="2:6" ht="31.5" customHeight="1" thickBot="1" x14ac:dyDescent="0.3">
      <c r="B27" s="401" t="s">
        <v>1363</v>
      </c>
      <c r="C27" s="402"/>
      <c r="D27" s="402"/>
      <c r="E27" s="402"/>
      <c r="F27" s="281" t="s">
        <v>1361</v>
      </c>
    </row>
    <row r="28" spans="2:6" ht="21" customHeight="1" thickBot="1" x14ac:dyDescent="0.3">
      <c r="B28" s="278" t="s">
        <v>914</v>
      </c>
      <c r="C28" s="280" t="s">
        <v>117</v>
      </c>
      <c r="D28" s="400" t="s">
        <v>832</v>
      </c>
      <c r="E28" s="400"/>
      <c r="F28" s="278" t="s">
        <v>803</v>
      </c>
    </row>
    <row r="29" spans="2:6" ht="117.75" thickTop="1" x14ac:dyDescent="0.25">
      <c r="B29" s="2" t="s">
        <v>957</v>
      </c>
      <c r="C29" s="63" t="str">
        <f>IF(ISBLANK($C$10),"",$C$10)</f>
        <v/>
      </c>
      <c r="D29" s="323"/>
      <c r="E29" s="323"/>
      <c r="F29" s="200" t="s">
        <v>1168</v>
      </c>
    </row>
    <row r="30" spans="2:6" x14ac:dyDescent="0.25">
      <c r="B30" s="368" t="s">
        <v>968</v>
      </c>
      <c r="C30" s="369"/>
      <c r="D30" s="369"/>
      <c r="E30" s="369"/>
      <c r="F30" s="370"/>
    </row>
    <row r="31" spans="2:6" x14ac:dyDescent="0.25">
      <c r="B31" s="2" t="s">
        <v>917</v>
      </c>
      <c r="C31" s="171"/>
      <c r="D31" s="323"/>
      <c r="E31" s="323"/>
      <c r="F31" s="25"/>
    </row>
    <row r="32" spans="2:6" x14ac:dyDescent="0.25">
      <c r="B32" s="2" t="s">
        <v>918</v>
      </c>
      <c r="C32" s="171"/>
      <c r="D32" s="380"/>
      <c r="E32" s="393"/>
      <c r="F32" s="25"/>
    </row>
    <row r="33" spans="2:7" x14ac:dyDescent="0.25">
      <c r="B33" s="2" t="s">
        <v>919</v>
      </c>
      <c r="C33" s="171"/>
      <c r="D33" s="380"/>
      <c r="E33" s="393"/>
      <c r="F33" s="25"/>
    </row>
    <row r="34" spans="2:7" x14ac:dyDescent="0.25">
      <c r="B34" s="2" t="s">
        <v>920</v>
      </c>
      <c r="C34" s="171"/>
      <c r="D34" s="380"/>
      <c r="E34" s="393"/>
      <c r="F34" s="25"/>
    </row>
    <row r="35" spans="2:7" x14ac:dyDescent="0.25">
      <c r="B35" s="2" t="s">
        <v>921</v>
      </c>
      <c r="C35" s="171"/>
      <c r="D35" s="380"/>
      <c r="E35" s="393"/>
      <c r="F35" s="25"/>
    </row>
    <row r="36" spans="2:7" x14ac:dyDescent="0.25">
      <c r="B36" s="2" t="s">
        <v>922</v>
      </c>
      <c r="C36" s="171"/>
      <c r="D36" s="380"/>
      <c r="E36" s="393"/>
      <c r="F36" s="25"/>
    </row>
    <row r="37" spans="2:7" x14ac:dyDescent="0.25">
      <c r="B37" s="2" t="s">
        <v>923</v>
      </c>
      <c r="C37" s="171"/>
      <c r="D37" s="380"/>
      <c r="E37" s="393"/>
      <c r="F37" s="25"/>
    </row>
    <row r="38" spans="2:7" ht="15.75" thickBot="1" x14ac:dyDescent="0.3">
      <c r="B38" s="52" t="s">
        <v>924</v>
      </c>
      <c r="C38" s="172"/>
      <c r="D38" s="380"/>
      <c r="E38" s="393"/>
      <c r="F38" s="25"/>
    </row>
    <row r="39" spans="2:7" ht="20.25" customHeight="1" thickTop="1" x14ac:dyDescent="0.25">
      <c r="B39" s="26" t="s">
        <v>969</v>
      </c>
      <c r="C39" s="150" t="str">
        <f>IF(COUNT($C$31:$C$38)=0,"",SUM($C$31:$C$38))</f>
        <v/>
      </c>
      <c r="D39" s="30"/>
      <c r="E39" s="56"/>
    </row>
    <row r="40" spans="2:7" ht="30" x14ac:dyDescent="0.25">
      <c r="B40" s="2" t="s">
        <v>1180</v>
      </c>
      <c r="C40" s="16" t="str">
        <f>IF($C$29=$C$39, "Yes", "No")</f>
        <v>Yes</v>
      </c>
      <c r="D40" s="29"/>
      <c r="E40" s="6"/>
    </row>
    <row r="42" spans="2:7" ht="35.25" customHeight="1" x14ac:dyDescent="0.25">
      <c r="B42" s="327" t="s">
        <v>828</v>
      </c>
      <c r="C42" s="327"/>
      <c r="D42" s="327"/>
      <c r="E42" s="327"/>
      <c r="F42" s="327"/>
    </row>
    <row r="43" spans="2:7" ht="24.95" customHeight="1" thickBot="1" x14ac:dyDescent="0.3">
      <c r="B43" s="365" t="s">
        <v>829</v>
      </c>
      <c r="C43" s="366"/>
      <c r="D43" s="366"/>
      <c r="E43" s="366"/>
      <c r="F43" s="366"/>
      <c r="G43" s="367"/>
    </row>
    <row r="44" spans="2:7" ht="21" customHeight="1" thickTop="1" x14ac:dyDescent="0.25">
      <c r="B44" s="243" t="s">
        <v>800</v>
      </c>
      <c r="C44" s="276" t="s">
        <v>117</v>
      </c>
      <c r="D44" s="243" t="s">
        <v>830</v>
      </c>
      <c r="E44" s="245" t="s">
        <v>831</v>
      </c>
      <c r="F44" s="243" t="s">
        <v>832</v>
      </c>
      <c r="G44" s="243" t="s">
        <v>803</v>
      </c>
    </row>
    <row r="45" spans="2:7" ht="45" x14ac:dyDescent="0.25">
      <c r="B45" s="2" t="s">
        <v>1181</v>
      </c>
      <c r="C45" s="170"/>
      <c r="D45" s="333" t="s">
        <v>1182</v>
      </c>
      <c r="E45" s="335" t="str">
        <f>(IF(AND($C$45&lt;&gt;"",$C$46&lt;&gt;""),$C$45/$C$46,"Incomplete"))</f>
        <v>Incomplete</v>
      </c>
      <c r="F45" s="337"/>
      <c r="G45" s="333"/>
    </row>
    <row r="46" spans="2:7" ht="30.75" thickBot="1" x14ac:dyDescent="0.3">
      <c r="B46" s="21" t="s">
        <v>957</v>
      </c>
      <c r="C46" s="175" t="str">
        <f>IF(ISBLANK($C$10),"",$C$10)</f>
        <v/>
      </c>
      <c r="D46" s="334"/>
      <c r="E46" s="336"/>
      <c r="F46" s="322"/>
      <c r="G46" s="334"/>
    </row>
    <row r="47" spans="2:7" ht="30" x14ac:dyDescent="0.25">
      <c r="B47" s="22" t="s">
        <v>1183</v>
      </c>
      <c r="C47" s="173"/>
      <c r="D47" s="338" t="s">
        <v>1184</v>
      </c>
      <c r="E47" s="339" t="str">
        <f>(IF(AND($C$47&lt;&gt;"",$C$48&lt;&gt;""),$C$47/$C$48,"Incomplete"))</f>
        <v>Incomplete</v>
      </c>
      <c r="F47" s="321"/>
      <c r="G47" s="338"/>
    </row>
    <row r="48" spans="2:7" ht="30.75" thickBot="1" x14ac:dyDescent="0.3">
      <c r="B48" s="21" t="s">
        <v>1174</v>
      </c>
      <c r="C48" s="176" t="str">
        <f>IF(ISBLANK($C$15),"",$C$15)</f>
        <v/>
      </c>
      <c r="D48" s="334"/>
      <c r="E48" s="336"/>
      <c r="F48" s="322"/>
      <c r="G48" s="334"/>
    </row>
    <row r="49" spans="2:7" x14ac:dyDescent="0.25">
      <c r="B49" s="148"/>
      <c r="C49" s="173"/>
      <c r="D49" s="331"/>
      <c r="E49" s="326" t="str">
        <f>(IF(AND($C$49&lt;&gt;"",$C$50&lt;&gt;""),$C$49/$C$50,"Incomplete"))</f>
        <v>Incomplete</v>
      </c>
      <c r="F49" s="321"/>
      <c r="G49" s="325" t="s">
        <v>827</v>
      </c>
    </row>
    <row r="50" spans="2:7" ht="15.75" thickBot="1" x14ac:dyDescent="0.3">
      <c r="B50" s="149"/>
      <c r="C50" s="174"/>
      <c r="D50" s="332"/>
      <c r="E50" s="318"/>
      <c r="F50" s="322"/>
      <c r="G50" s="320"/>
    </row>
    <row r="51" spans="2:7" x14ac:dyDescent="0.25">
      <c r="B51" s="148"/>
      <c r="C51" s="173"/>
      <c r="D51" s="331"/>
      <c r="E51" s="326" t="str">
        <f>(IF(AND($C$51&lt;&gt;"",$C$52&lt;&gt;""),$C$51/$C$52,"Incomplete"))</f>
        <v>Incomplete</v>
      </c>
      <c r="F51" s="321"/>
      <c r="G51" s="325" t="s">
        <v>827</v>
      </c>
    </row>
    <row r="52" spans="2:7" ht="15.75" thickBot="1" x14ac:dyDescent="0.3">
      <c r="B52" s="149"/>
      <c r="C52" s="174"/>
      <c r="D52" s="332"/>
      <c r="E52" s="318"/>
      <c r="F52" s="322"/>
      <c r="G52" s="320"/>
    </row>
    <row r="53" spans="2:7" x14ac:dyDescent="0.25">
      <c r="B53" s="148"/>
      <c r="C53" s="173"/>
      <c r="D53" s="331"/>
      <c r="E53" s="326" t="str">
        <f>(IF(AND($C$53&lt;&gt;"",$C$54&lt;&gt;""),$C$53/$C$54,"Incomplete"))</f>
        <v>Incomplete</v>
      </c>
      <c r="F53" s="321"/>
      <c r="G53" s="325" t="s">
        <v>827</v>
      </c>
    </row>
    <row r="54" spans="2:7" ht="15.75" thickBot="1" x14ac:dyDescent="0.3">
      <c r="B54" s="149"/>
      <c r="C54" s="174"/>
      <c r="D54" s="332"/>
      <c r="E54" s="318"/>
      <c r="F54" s="322"/>
      <c r="G54" s="320"/>
    </row>
    <row r="56" spans="2:7" ht="41.25" customHeight="1" x14ac:dyDescent="0.25">
      <c r="B56" s="327" t="s">
        <v>843</v>
      </c>
      <c r="C56" s="327"/>
      <c r="D56" s="327"/>
      <c r="E56" s="327"/>
      <c r="F56" s="327"/>
    </row>
    <row r="57" spans="2:7" ht="24.95" customHeight="1" thickBot="1" x14ac:dyDescent="0.3">
      <c r="B57" s="330" t="s">
        <v>844</v>
      </c>
      <c r="C57" s="330"/>
      <c r="D57" s="330"/>
      <c r="E57" s="330"/>
      <c r="F57" s="330"/>
      <c r="G57" s="330"/>
    </row>
    <row r="58" spans="2:7" ht="21" customHeight="1" thickTop="1" x14ac:dyDescent="0.25">
      <c r="B58" s="237" t="s">
        <v>800</v>
      </c>
      <c r="C58" s="277" t="s">
        <v>117</v>
      </c>
      <c r="D58" s="237" t="s">
        <v>845</v>
      </c>
      <c r="E58" s="242" t="s">
        <v>831</v>
      </c>
      <c r="F58" s="237" t="s">
        <v>832</v>
      </c>
      <c r="G58" s="237" t="s">
        <v>803</v>
      </c>
    </row>
    <row r="59" spans="2:7" x14ac:dyDescent="0.25">
      <c r="B59" s="2" t="s">
        <v>1185</v>
      </c>
      <c r="C59" s="170"/>
      <c r="D59" s="328" t="s">
        <v>1186</v>
      </c>
      <c r="E59" s="317" t="str">
        <f>(IF(AND($C$59&lt;&gt;"",$C$60&lt;&gt;""),$C$59/$C$60,"Incomplete"))</f>
        <v>Incomplete</v>
      </c>
      <c r="F59" s="337"/>
      <c r="G59" s="333" t="s">
        <v>1187</v>
      </c>
    </row>
    <row r="60" spans="2:7" ht="30.75" thickBot="1" x14ac:dyDescent="0.3">
      <c r="B60" s="21" t="s">
        <v>957</v>
      </c>
      <c r="C60" s="176" t="str">
        <f>IF(ISBLANK($C$10),"",$C$10)</f>
        <v/>
      </c>
      <c r="D60" s="329"/>
      <c r="E60" s="318"/>
      <c r="F60" s="322"/>
      <c r="G60" s="334"/>
    </row>
    <row r="61" spans="2:7" ht="30" x14ac:dyDescent="0.25">
      <c r="B61" s="8" t="s">
        <v>982</v>
      </c>
      <c r="C61" s="173"/>
      <c r="D61" s="362" t="s">
        <v>946</v>
      </c>
      <c r="E61" s="326" t="str">
        <f>(IF(AND($C$61&lt;&gt;"",$C$62&lt;&gt;""),$C$61/$C$62,"Incomplete"))</f>
        <v>Incomplete</v>
      </c>
      <c r="F61" s="321"/>
      <c r="G61" s="376" t="s">
        <v>984</v>
      </c>
    </row>
    <row r="62" spans="2:7" ht="30.75" thickBot="1" x14ac:dyDescent="0.3">
      <c r="B62" s="4" t="s">
        <v>985</v>
      </c>
      <c r="C62" s="176"/>
      <c r="D62" s="329"/>
      <c r="E62" s="318"/>
      <c r="F62" s="322"/>
      <c r="G62" s="373"/>
    </row>
    <row r="63" spans="2:7" x14ac:dyDescent="0.25">
      <c r="B63" s="22" t="s">
        <v>1188</v>
      </c>
      <c r="C63" s="173"/>
      <c r="D63" s="338" t="s">
        <v>1189</v>
      </c>
      <c r="E63" s="357" t="str">
        <f>(IF(AND($C$63&lt;&gt;"",$C$64&lt;&gt;""),$C$63/$C$64,"Incomplete"))</f>
        <v>Incomplete</v>
      </c>
      <c r="F63" s="321"/>
      <c r="G63" s="333" t="s">
        <v>1190</v>
      </c>
    </row>
    <row r="64" spans="2:7" ht="30.75" thickBot="1" x14ac:dyDescent="0.3">
      <c r="B64" s="21" t="s">
        <v>957</v>
      </c>
      <c r="C64" s="176" t="str">
        <f>IF(ISBLANK($C$10),"",$C$10)</f>
        <v/>
      </c>
      <c r="D64" s="334"/>
      <c r="E64" s="358"/>
      <c r="F64" s="322"/>
      <c r="G64" s="334"/>
    </row>
    <row r="65" spans="2:7" ht="30" x14ac:dyDescent="0.25">
      <c r="B65" s="22" t="s">
        <v>1191</v>
      </c>
      <c r="C65" s="173"/>
      <c r="D65" s="338" t="s">
        <v>997</v>
      </c>
      <c r="E65" s="326" t="str">
        <f>(IF(AND($C$65&lt;&gt;"",$C$66&lt;&gt;""),$C$65/$C$66,"Incomplete"))</f>
        <v>Incomplete</v>
      </c>
      <c r="F65" s="321"/>
      <c r="G65" s="333" t="s">
        <v>998</v>
      </c>
    </row>
    <row r="66" spans="2:7" ht="30.75" thickBot="1" x14ac:dyDescent="0.3">
      <c r="B66" s="21" t="s">
        <v>957</v>
      </c>
      <c r="C66" s="176" t="str">
        <f>IF(ISBLANK($C$10),"",$C$10)</f>
        <v/>
      </c>
      <c r="D66" s="334"/>
      <c r="E66" s="318"/>
      <c r="F66" s="322"/>
      <c r="G66" s="334"/>
    </row>
    <row r="67" spans="2:7" ht="30" x14ac:dyDescent="0.25">
      <c r="B67" s="22" t="s">
        <v>1192</v>
      </c>
      <c r="C67" s="173"/>
      <c r="D67" s="338" t="s">
        <v>1193</v>
      </c>
      <c r="E67" s="326" t="str">
        <f>(IF(AND($C$67&lt;&gt;"",$C$68&lt;&gt;""),$C$67/$C$68,"Incomplete"))</f>
        <v>Incomplete</v>
      </c>
      <c r="F67" s="321"/>
      <c r="G67" s="333" t="s">
        <v>988</v>
      </c>
    </row>
    <row r="68" spans="2:7" ht="30.75" thickBot="1" x14ac:dyDescent="0.3">
      <c r="B68" s="21" t="s">
        <v>957</v>
      </c>
      <c r="C68" s="176" t="str">
        <f>IF(ISBLANK($C$10),"",$C$10)</f>
        <v/>
      </c>
      <c r="D68" s="334"/>
      <c r="E68" s="318"/>
      <c r="F68" s="322"/>
      <c r="G68" s="334"/>
    </row>
    <row r="69" spans="2:7" ht="30" x14ac:dyDescent="0.25">
      <c r="B69" s="22" t="s">
        <v>1194</v>
      </c>
      <c r="C69" s="173"/>
      <c r="D69" s="338" t="s">
        <v>1195</v>
      </c>
      <c r="E69" s="326" t="str">
        <f>(IF(AND($C$69&lt;&gt;"",$C$70&lt;&gt;""),$C$69/$C$70,"Incomplete"))</f>
        <v>Incomplete</v>
      </c>
      <c r="F69" s="321"/>
      <c r="G69" s="333" t="s">
        <v>991</v>
      </c>
    </row>
    <row r="70" spans="2:7" ht="30.75" thickBot="1" x14ac:dyDescent="0.3">
      <c r="B70" s="21" t="s">
        <v>957</v>
      </c>
      <c r="C70" s="176" t="str">
        <f>IF(ISBLANK($C$10),"",$C$10)</f>
        <v/>
      </c>
      <c r="D70" s="334"/>
      <c r="E70" s="318"/>
      <c r="F70" s="322"/>
      <c r="G70" s="334"/>
    </row>
    <row r="71" spans="2:7" ht="83.25" customHeight="1" x14ac:dyDescent="0.25">
      <c r="B71" s="22" t="s">
        <v>1196</v>
      </c>
      <c r="C71" s="173"/>
      <c r="D71" s="362" t="s">
        <v>1197</v>
      </c>
      <c r="E71" s="326" t="str">
        <f>(IF(AND($C$71&lt;&gt;"",$C$72&lt;&gt;""),$C$71/$C$72,"Incomplete"))</f>
        <v>Incomplete</v>
      </c>
      <c r="F71" s="321"/>
      <c r="G71" s="338" t="s">
        <v>1198</v>
      </c>
    </row>
    <row r="72" spans="2:7" ht="100.5" customHeight="1" thickBot="1" x14ac:dyDescent="0.3">
      <c r="B72" s="21" t="s">
        <v>957</v>
      </c>
      <c r="C72" s="176" t="str">
        <f>IF(ISBLANK($C$10),"",$C$10)</f>
        <v/>
      </c>
      <c r="D72" s="329"/>
      <c r="E72" s="318"/>
      <c r="F72" s="322"/>
      <c r="G72" s="320"/>
    </row>
    <row r="73" spans="2:7" ht="51.75" customHeight="1" thickBot="1" x14ac:dyDescent="0.3">
      <c r="B73" s="57" t="s">
        <v>952</v>
      </c>
      <c r="C73" s="177"/>
      <c r="D73" s="57" t="s">
        <v>952</v>
      </c>
      <c r="E73" s="84" t="s">
        <v>953</v>
      </c>
      <c r="F73" s="212"/>
      <c r="G73" s="57" t="s">
        <v>1044</v>
      </c>
    </row>
    <row r="74" spans="2:7" x14ac:dyDescent="0.25">
      <c r="B74" s="148"/>
      <c r="C74" s="173"/>
      <c r="D74" s="315"/>
      <c r="E74" s="326" t="str">
        <f>(IF(AND($C$74&lt;&gt;"",$C$75&lt;&gt;""),$C$74/$C$75,"Incomplete"))</f>
        <v>Incomplete</v>
      </c>
      <c r="F74" s="321"/>
      <c r="G74" s="325" t="s">
        <v>827</v>
      </c>
    </row>
    <row r="75" spans="2:7" ht="15.75" thickBot="1" x14ac:dyDescent="0.3">
      <c r="B75" s="149"/>
      <c r="C75" s="174"/>
      <c r="D75" s="316"/>
      <c r="E75" s="318"/>
      <c r="F75" s="322"/>
      <c r="G75" s="320"/>
    </row>
    <row r="76" spans="2:7" x14ac:dyDescent="0.25">
      <c r="B76" s="148"/>
      <c r="C76" s="173"/>
      <c r="D76" s="315"/>
      <c r="E76" s="326" t="str">
        <f>(IF(AND($C$76&lt;&gt;"",$C$77&lt;&gt;""),$C$76/$C$77,"Incomplete"))</f>
        <v>Incomplete</v>
      </c>
      <c r="F76" s="321"/>
      <c r="G76" s="325" t="s">
        <v>827</v>
      </c>
    </row>
    <row r="77" spans="2:7" ht="15.75" thickBot="1" x14ac:dyDescent="0.3">
      <c r="B77" s="149"/>
      <c r="C77" s="174"/>
      <c r="D77" s="316"/>
      <c r="E77" s="318"/>
      <c r="F77" s="322"/>
      <c r="G77" s="320"/>
    </row>
    <row r="78" spans="2:7" x14ac:dyDescent="0.25">
      <c r="B78" s="148"/>
      <c r="C78" s="173"/>
      <c r="D78" s="315"/>
      <c r="E78" s="326" t="str">
        <f>(IF(AND($C$78&lt;&gt;"",$C$79&lt;&gt;""),$C$78/$C$79,"Incomplete"))</f>
        <v>Incomplete</v>
      </c>
      <c r="F78" s="321"/>
      <c r="G78" s="325" t="s">
        <v>827</v>
      </c>
    </row>
    <row r="79" spans="2:7" ht="15.75" thickBot="1" x14ac:dyDescent="0.3">
      <c r="B79" s="149"/>
      <c r="C79" s="174"/>
      <c r="D79" s="316"/>
      <c r="E79" s="318"/>
      <c r="F79" s="322"/>
      <c r="G79" s="320"/>
    </row>
    <row r="81" spans="2:7" ht="63.75" customHeight="1" x14ac:dyDescent="0.25">
      <c r="B81" s="314" t="s">
        <v>848</v>
      </c>
      <c r="C81" s="314"/>
      <c r="D81" s="314"/>
      <c r="E81" s="314"/>
      <c r="F81" s="314"/>
    </row>
    <row r="82" spans="2:7" ht="24.95" customHeight="1" thickBot="1" x14ac:dyDescent="0.3">
      <c r="B82" s="305" t="s">
        <v>849</v>
      </c>
      <c r="C82" s="306"/>
      <c r="D82" s="306"/>
      <c r="E82" s="306"/>
      <c r="F82" s="306"/>
      <c r="G82" s="307"/>
    </row>
    <row r="83" spans="2:7" ht="21" customHeight="1" thickTop="1" x14ac:dyDescent="0.25">
      <c r="B83" s="237" t="s">
        <v>800</v>
      </c>
      <c r="C83" s="308" t="s">
        <v>850</v>
      </c>
      <c r="D83" s="309"/>
      <c r="E83" s="310"/>
      <c r="F83" s="238" t="s">
        <v>832</v>
      </c>
      <c r="G83" s="237" t="s">
        <v>803</v>
      </c>
    </row>
    <row r="84" spans="2:7" ht="38.25" x14ac:dyDescent="0.25">
      <c r="B84" s="2" t="s">
        <v>1165</v>
      </c>
      <c r="C84" s="411"/>
      <c r="D84" s="412"/>
      <c r="E84" s="413"/>
      <c r="F84" s="213"/>
      <c r="G84" s="224" t="s">
        <v>852</v>
      </c>
    </row>
    <row r="85" spans="2:7" ht="45" x14ac:dyDescent="0.25">
      <c r="B85" s="3" t="s">
        <v>1354</v>
      </c>
      <c r="C85" s="411"/>
      <c r="D85" s="412"/>
      <c r="E85" s="413"/>
      <c r="F85" s="213"/>
      <c r="G85" s="224" t="s">
        <v>852</v>
      </c>
    </row>
    <row r="86" spans="2:7" ht="38.25" x14ac:dyDescent="0.25">
      <c r="B86" s="3" t="s">
        <v>851</v>
      </c>
      <c r="C86" s="311"/>
      <c r="D86" s="312"/>
      <c r="E86" s="313"/>
      <c r="F86" s="208"/>
      <c r="G86" s="229" t="s">
        <v>852</v>
      </c>
    </row>
    <row r="87" spans="2:7" ht="38.25" x14ac:dyDescent="0.25">
      <c r="B87" s="3" t="s">
        <v>853</v>
      </c>
      <c r="C87" s="311"/>
      <c r="D87" s="312"/>
      <c r="E87" s="313"/>
      <c r="F87" s="208"/>
      <c r="G87" s="229" t="s">
        <v>852</v>
      </c>
    </row>
  </sheetData>
  <sheetProtection algorithmName="SHA-512" hashValue="0qYDIC/s72g4mbwV3VXdqCHxVC6TIuvyVM0rK3AyTsg82kicn6Gj+akdgaa24J2E0LCXnqpQUg6q+F6WRp/IWw==" saltValue="Oi7PF66kvDIESs/G1EGJ+g==" spinCount="100000" sheet="1" objects="1" scenarios="1"/>
  <mergeCells count="88">
    <mergeCell ref="G63:G64"/>
    <mergeCell ref="G65:G66"/>
    <mergeCell ref="D32:E32"/>
    <mergeCell ref="D61:D62"/>
    <mergeCell ref="E61:E62"/>
    <mergeCell ref="E63:E64"/>
    <mergeCell ref="D65:D66"/>
    <mergeCell ref="E65:E66"/>
    <mergeCell ref="D59:D60"/>
    <mergeCell ref="E59:E60"/>
    <mergeCell ref="D47:D48"/>
    <mergeCell ref="D38:E38"/>
    <mergeCell ref="D45:D46"/>
    <mergeCell ref="B42:F42"/>
    <mergeCell ref="B43:G43"/>
    <mergeCell ref="G45:G46"/>
    <mergeCell ref="D49:D50"/>
    <mergeCell ref="E49:E50"/>
    <mergeCell ref="F49:F50"/>
    <mergeCell ref="D51:D52"/>
    <mergeCell ref="E51:E52"/>
    <mergeCell ref="F51:F52"/>
    <mergeCell ref="G59:G60"/>
    <mergeCell ref="G61:G62"/>
    <mergeCell ref="G51:G52"/>
    <mergeCell ref="G53:G54"/>
    <mergeCell ref="B57:G57"/>
    <mergeCell ref="D53:D54"/>
    <mergeCell ref="E53:E54"/>
    <mergeCell ref="F53:F54"/>
    <mergeCell ref="B56:F56"/>
    <mergeCell ref="G47:G48"/>
    <mergeCell ref="G49:G50"/>
    <mergeCell ref="F45:F46"/>
    <mergeCell ref="F47:F48"/>
    <mergeCell ref="E47:E48"/>
    <mergeCell ref="B4:B5"/>
    <mergeCell ref="E45:E46"/>
    <mergeCell ref="D28:E28"/>
    <mergeCell ref="D29:E29"/>
    <mergeCell ref="D33:E33"/>
    <mergeCell ref="D34:E34"/>
    <mergeCell ref="D35:E35"/>
    <mergeCell ref="B7:E7"/>
    <mergeCell ref="B8:F8"/>
    <mergeCell ref="D36:E36"/>
    <mergeCell ref="D37:E37"/>
    <mergeCell ref="D31:E31"/>
    <mergeCell ref="B26:E26"/>
    <mergeCell ref="B30:F30"/>
    <mergeCell ref="B27:E27"/>
    <mergeCell ref="D78:D79"/>
    <mergeCell ref="E78:E79"/>
    <mergeCell ref="B82:G82"/>
    <mergeCell ref="E71:E72"/>
    <mergeCell ref="D67:D68"/>
    <mergeCell ref="E67:E68"/>
    <mergeCell ref="D74:D75"/>
    <mergeCell ref="G69:G70"/>
    <mergeCell ref="G71:G72"/>
    <mergeCell ref="G74:G75"/>
    <mergeCell ref="G76:G77"/>
    <mergeCell ref="G78:G79"/>
    <mergeCell ref="B81:F81"/>
    <mergeCell ref="D76:D77"/>
    <mergeCell ref="E76:E77"/>
    <mergeCell ref="G67:G68"/>
    <mergeCell ref="C87:E87"/>
    <mergeCell ref="C86:E86"/>
    <mergeCell ref="C85:E85"/>
    <mergeCell ref="C84:E84"/>
    <mergeCell ref="C83:E83"/>
    <mergeCell ref="B2:G2"/>
    <mergeCell ref="F78:F79"/>
    <mergeCell ref="F76:F77"/>
    <mergeCell ref="F74:F75"/>
    <mergeCell ref="F61:F62"/>
    <mergeCell ref="F59:F60"/>
    <mergeCell ref="F65:F66"/>
    <mergeCell ref="F63:F64"/>
    <mergeCell ref="F69:F70"/>
    <mergeCell ref="F67:F68"/>
    <mergeCell ref="F71:F72"/>
    <mergeCell ref="D71:D72"/>
    <mergeCell ref="E74:E75"/>
    <mergeCell ref="D69:D70"/>
    <mergeCell ref="E69:E70"/>
    <mergeCell ref="D63:D64"/>
  </mergeCells>
  <conditionalFormatting sqref="C40">
    <cfRule type="containsText" dxfId="7" priority="1" operator="containsText" text="No">
      <formula>NOT(ISERROR(SEARCH("No",C40)))</formula>
    </cfRule>
    <cfRule type="containsText" dxfId="6" priority="2" operator="containsText" text="Yes">
      <formula>NOT(ISERROR(SEARCH("Yes",C40)))</formula>
    </cfRule>
  </conditionalFormatting>
  <dataValidations count="1">
    <dataValidation type="date" allowBlank="1" showInputMessage="1" showErrorMessage="1" sqref="D4:D5" xr:uid="{ECAEDDD8-9486-4FB6-86E7-7F4029EB27FA}">
      <formula1>44562</formula1>
      <formula2>50771</formula2>
    </dataValidation>
  </dataValidations>
  <hyperlinks>
    <hyperlink ref="G84" r:id="rId1" display="The Opioid and Substance Use Action Plan (OSUAP) Data Dashboard can be found here. Use the &quot;Metrics&quot; tab to find the &quot;Metric&quot; (i.e., Outcome Measure, Population-Level) and &quot;Place&quot; to find your county. " xr:uid="{14EC7875-5423-4FF7-965B-1128ED1BE52D}"/>
    <hyperlink ref="G85:G87" r:id="rId2" display="The Opioid and Substance Use Action Plan (OSUAP) Data Dashboard can be found here. Use the &quot;Metrics&quot; tab to find the &quot;Metric&quot; (i.e., Outcome Measure, Population-Level) and &quot;Place&quot; to find your county. " xr:uid="{CCA17DE6-AD32-48B2-8539-AC2A1ADA2866}"/>
    <hyperlink ref="G86:G87" r:id="rId3" display="The Opioid and Substance Use Action Plan (OSUAP) Data Dashboard can be found here. Use the &quot;Metrics&quot; tab to find the &quot;Metric&quot; (i.e., Outcome Measure, Population-Level) and &quot;Place&quot; to find your county. " xr:uid="{2C0A7835-4B80-48AF-8153-424CB0486170}"/>
    <hyperlink ref="G86" r:id="rId4" display="The Opioid and Substance Use Action Plan (OSUAP) Data Dashboard can be found here. Use the &quot;Metrics&quot; tab to find the &quot;Metric&quot; (i.e., Outcome Measure, Population-Level) and &quot;Place&quot; to find your county. " xr:uid="{C772508E-BB28-4F2A-96DC-14D21F23E035}"/>
    <hyperlink ref="G87" r:id="rId5" display="The Opioid and Substance Use Action Plan (OSUAP) Data Dashboard can be found here. Use the &quot;Metrics&quot; tab to find the &quot;Metric&quot; (i.e., Outcome Measure, Population-Level) and &quot;Place&quot; to find your county. " xr:uid="{754DA0BB-874D-4F8C-A29C-9DC40E5D343D}"/>
    <hyperlink ref="G61:G62" r:id="rId6" display="Recommended measure at six months. If measure for adherence is taken at another increment, please describe this in the &quot;Notes&quot; column. For recommendations on how to report 6-month adherence, please visit this link." xr:uid="{CEFB983F-ACA2-4B72-A991-1533C3C0CD7D}"/>
    <hyperlink ref="F27" r:id="rId7" xr:uid="{150D9B49-1D11-4E06-AB30-6C63E1245AC9}"/>
  </hyperlinks>
  <pageMargins left="0.7" right="0.7" top="0.75" bottom="0.75" header="0.3" footer="0.3"/>
  <pageSetup orientation="portrait" horizontalDpi="4294967293" r:id="rId8"/>
  <extLst>
    <ext xmlns:x14="http://schemas.microsoft.com/office/spreadsheetml/2009/9/main" uri="{CCE6A557-97BC-4b89-ADB6-D9C93CAAB3DF}">
      <x14:dataValidations xmlns:xm="http://schemas.microsoft.com/office/excel/2006/main" count="2">
        <x14:dataValidation type="list" allowBlank="1" showInputMessage="1" showErrorMessage="1" xr:uid="{FDBEFB59-CB0E-4840-AAED-A9A04DDFBC59}">
          <x14:formula1>
            <xm:f>Lists!$B$2:$B$3</xm:f>
          </x14:formula1>
          <xm:sqref>D10:D24</xm:sqref>
        </x14:dataValidation>
        <x14:dataValidation type="list" allowBlank="1" showInputMessage="1" showErrorMessage="1" xr:uid="{BC89A164-C666-4F64-8066-584F4BD1A1A4}">
          <x14:formula1>
            <xm:f>Lists!$E$2:$E$3</xm:f>
          </x14:formula1>
          <xm:sqref>C84:C87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671FD-E852-4BA7-B1CF-ED080944DF46}">
  <sheetPr codeName="Sheet14">
    <tabColor rgb="FF654388"/>
  </sheetPr>
  <dimension ref="B2:G122"/>
  <sheetViews>
    <sheetView zoomScaleNormal="100" workbookViewId="0">
      <selection activeCell="B2" sqref="B2:G2"/>
    </sheetView>
  </sheetViews>
  <sheetFormatPr defaultColWidth="9.140625" defaultRowHeight="15" x14ac:dyDescent="0.25"/>
  <cols>
    <col min="1" max="1" width="3.5703125" style="11" customWidth="1"/>
    <col min="2" max="2" width="56.7109375" style="27" customWidth="1"/>
    <col min="3" max="3" width="13.7109375" style="7" customWidth="1"/>
    <col min="4" max="4" width="29.7109375" style="34" customWidth="1"/>
    <col min="5" max="5" width="40.7109375" style="7" customWidth="1"/>
    <col min="6" max="7" width="60.7109375" style="34" customWidth="1"/>
    <col min="8" max="16384" width="9.140625" style="11"/>
  </cols>
  <sheetData>
    <row r="2" spans="2:7" ht="29.25" thickBot="1" x14ac:dyDescent="0.3">
      <c r="B2" s="414" t="s">
        <v>1199</v>
      </c>
      <c r="C2" s="414"/>
      <c r="D2" s="414"/>
      <c r="E2" s="414"/>
      <c r="F2" s="414"/>
      <c r="G2" s="414"/>
    </row>
    <row r="3" spans="2:7" ht="29.25" thickTop="1" x14ac:dyDescent="0.25">
      <c r="B3" s="10"/>
      <c r="C3" s="32"/>
      <c r="D3" s="10"/>
      <c r="E3" s="32"/>
      <c r="G3" s="27"/>
    </row>
    <row r="4" spans="2:7" ht="17.25" customHeight="1" x14ac:dyDescent="0.25">
      <c r="B4" s="344" t="s">
        <v>796</v>
      </c>
      <c r="C4" s="9" t="s">
        <v>797</v>
      </c>
      <c r="D4" s="129">
        <f>Lists!B126</f>
        <v>45474</v>
      </c>
      <c r="E4" s="32"/>
      <c r="G4" s="27"/>
    </row>
    <row r="5" spans="2:7" ht="17.25" customHeight="1" x14ac:dyDescent="0.25">
      <c r="B5" s="345"/>
      <c r="C5" s="9" t="s">
        <v>798</v>
      </c>
      <c r="D5" s="129">
        <f>Lists!B127</f>
        <v>45838</v>
      </c>
      <c r="E5" s="32"/>
      <c r="G5" s="27"/>
    </row>
    <row r="6" spans="2:7" ht="28.5" x14ac:dyDescent="0.25">
      <c r="B6" s="10"/>
      <c r="G6" s="27"/>
    </row>
    <row r="7" spans="2:7" s="34" customFormat="1" ht="61.5" customHeight="1" x14ac:dyDescent="0.25">
      <c r="B7" s="347" t="s">
        <v>855</v>
      </c>
      <c r="C7" s="347"/>
      <c r="D7" s="327"/>
      <c r="E7" s="347"/>
    </row>
    <row r="8" spans="2:7" ht="24.95" customHeight="1" thickBot="1" x14ac:dyDescent="0.3">
      <c r="B8" s="348" t="s">
        <v>799</v>
      </c>
      <c r="C8" s="349"/>
      <c r="D8" s="349"/>
      <c r="E8" s="349"/>
      <c r="F8" s="350"/>
    </row>
    <row r="9" spans="2:7" ht="21" customHeight="1" thickTop="1" x14ac:dyDescent="0.25">
      <c r="B9" s="266" t="s">
        <v>800</v>
      </c>
      <c r="C9" s="254" t="s">
        <v>117</v>
      </c>
      <c r="D9" s="255" t="s">
        <v>801</v>
      </c>
      <c r="E9" s="256" t="s">
        <v>832</v>
      </c>
      <c r="F9" s="257" t="s">
        <v>803</v>
      </c>
    </row>
    <row r="10" spans="2:7" x14ac:dyDescent="0.25">
      <c r="B10" s="25" t="s">
        <v>1200</v>
      </c>
      <c r="C10" s="141"/>
      <c r="D10" s="131"/>
      <c r="E10" s="196"/>
      <c r="F10" s="25"/>
    </row>
    <row r="11" spans="2:7" ht="30" x14ac:dyDescent="0.25">
      <c r="B11" s="20" t="s">
        <v>1201</v>
      </c>
      <c r="C11" s="141"/>
      <c r="D11" s="131"/>
      <c r="E11" s="196"/>
      <c r="F11" s="25"/>
    </row>
    <row r="12" spans="2:7" x14ac:dyDescent="0.25">
      <c r="B12" s="20" t="s">
        <v>1202</v>
      </c>
      <c r="C12" s="141"/>
      <c r="D12" s="131"/>
      <c r="E12" s="196"/>
      <c r="F12" s="25"/>
    </row>
    <row r="13" spans="2:7" x14ac:dyDescent="0.25">
      <c r="B13" s="43"/>
      <c r="C13" s="31"/>
      <c r="D13" s="31"/>
      <c r="E13" s="214"/>
      <c r="F13" s="35"/>
    </row>
    <row r="14" spans="2:7" ht="30" x14ac:dyDescent="0.25">
      <c r="B14" s="20" t="s">
        <v>1203</v>
      </c>
      <c r="C14" s="141"/>
      <c r="D14" s="131"/>
      <c r="E14" s="196"/>
      <c r="F14" s="2"/>
    </row>
    <row r="15" spans="2:7" ht="30" x14ac:dyDescent="0.25">
      <c r="B15" s="20" t="s">
        <v>1204</v>
      </c>
      <c r="C15" s="141"/>
      <c r="D15" s="131"/>
      <c r="E15" s="196"/>
      <c r="F15" s="25"/>
    </row>
    <row r="16" spans="2:7" x14ac:dyDescent="0.25">
      <c r="B16" s="20" t="s">
        <v>1205</v>
      </c>
      <c r="C16" s="141"/>
      <c r="D16" s="131"/>
      <c r="E16" s="196"/>
      <c r="F16" s="25"/>
    </row>
    <row r="17" spans="2:6" ht="117" x14ac:dyDescent="0.25">
      <c r="B17" s="20" t="s">
        <v>1206</v>
      </c>
      <c r="C17" s="141"/>
      <c r="D17" s="131"/>
      <c r="E17" s="196"/>
      <c r="F17" s="200" t="s">
        <v>1207</v>
      </c>
    </row>
    <row r="18" spans="2:6" x14ac:dyDescent="0.25">
      <c r="B18" s="20" t="s">
        <v>1208</v>
      </c>
      <c r="C18" s="141"/>
      <c r="D18" s="131"/>
      <c r="E18" s="196"/>
      <c r="F18" s="25"/>
    </row>
    <row r="19" spans="2:6" x14ac:dyDescent="0.25">
      <c r="B19" s="20" t="s">
        <v>1209</v>
      </c>
      <c r="C19" s="141"/>
      <c r="D19" s="131"/>
      <c r="E19" s="196"/>
      <c r="F19" s="25"/>
    </row>
    <row r="20" spans="2:6" x14ac:dyDescent="0.25">
      <c r="B20" s="24" t="s">
        <v>1210</v>
      </c>
      <c r="C20" s="141"/>
      <c r="D20" s="139"/>
      <c r="E20" s="203"/>
      <c r="F20" s="40"/>
    </row>
    <row r="21" spans="2:6" x14ac:dyDescent="0.25">
      <c r="B21" s="43"/>
      <c r="C21" s="31"/>
      <c r="D21" s="31"/>
      <c r="E21" s="214"/>
      <c r="F21" s="35"/>
    </row>
    <row r="22" spans="2:6" x14ac:dyDescent="0.25">
      <c r="B22" s="20" t="s">
        <v>1211</v>
      </c>
      <c r="C22" s="141"/>
      <c r="D22" s="132"/>
      <c r="E22" s="196"/>
      <c r="F22" s="36"/>
    </row>
    <row r="23" spans="2:6" ht="30" x14ac:dyDescent="0.25">
      <c r="B23" s="2" t="s">
        <v>1212</v>
      </c>
      <c r="C23" s="141"/>
      <c r="D23" s="131"/>
      <c r="E23" s="151"/>
      <c r="F23" s="25"/>
    </row>
    <row r="24" spans="2:6" x14ac:dyDescent="0.25">
      <c r="B24" s="2" t="s">
        <v>1213</v>
      </c>
      <c r="C24" s="141"/>
      <c r="D24" s="131"/>
      <c r="E24" s="151"/>
      <c r="F24" s="25"/>
    </row>
    <row r="25" spans="2:6" ht="117" x14ac:dyDescent="0.25">
      <c r="B25" s="2" t="s">
        <v>1214</v>
      </c>
      <c r="C25" s="141"/>
      <c r="D25" s="131"/>
      <c r="E25" s="151"/>
      <c r="F25" s="200" t="s">
        <v>1207</v>
      </c>
    </row>
    <row r="26" spans="2:6" x14ac:dyDescent="0.25">
      <c r="B26" s="2" t="s">
        <v>1215</v>
      </c>
      <c r="C26" s="141"/>
      <c r="D26" s="131"/>
      <c r="E26" s="151"/>
      <c r="F26" s="25"/>
    </row>
    <row r="27" spans="2:6" x14ac:dyDescent="0.25">
      <c r="B27" s="2" t="s">
        <v>1216</v>
      </c>
      <c r="C27" s="141"/>
      <c r="D27" s="131"/>
      <c r="E27" s="151"/>
      <c r="F27" s="25"/>
    </row>
    <row r="28" spans="2:6" ht="30" x14ac:dyDescent="0.25">
      <c r="B28" s="17" t="s">
        <v>1217</v>
      </c>
      <c r="C28" s="141"/>
      <c r="D28" s="139"/>
      <c r="E28" s="197"/>
      <c r="F28" s="40"/>
    </row>
    <row r="29" spans="2:6" x14ac:dyDescent="0.25">
      <c r="B29" s="43"/>
      <c r="C29" s="31"/>
      <c r="D29" s="31"/>
      <c r="E29" s="214"/>
      <c r="F29" s="35"/>
    </row>
    <row r="30" spans="2:6" x14ac:dyDescent="0.25">
      <c r="B30" s="20" t="s">
        <v>1218</v>
      </c>
      <c r="C30" s="141"/>
      <c r="D30" s="132"/>
      <c r="E30" s="196"/>
      <c r="F30" s="36"/>
    </row>
    <row r="31" spans="2:6" x14ac:dyDescent="0.25">
      <c r="B31" s="2" t="s">
        <v>1219</v>
      </c>
      <c r="C31" s="141"/>
      <c r="D31" s="131"/>
      <c r="E31" s="151"/>
      <c r="F31" s="25"/>
    </row>
    <row r="32" spans="2:6" ht="117" x14ac:dyDescent="0.25">
      <c r="B32" s="2" t="s">
        <v>1220</v>
      </c>
      <c r="C32" s="141"/>
      <c r="D32" s="131"/>
      <c r="E32" s="151"/>
      <c r="F32" s="200" t="s">
        <v>1207</v>
      </c>
    </row>
    <row r="33" spans="2:6" x14ac:dyDescent="0.25">
      <c r="B33" s="2" t="s">
        <v>1221</v>
      </c>
      <c r="C33" s="141"/>
      <c r="D33" s="131"/>
      <c r="E33" s="215"/>
      <c r="F33" s="25"/>
    </row>
    <row r="34" spans="2:6" ht="30" x14ac:dyDescent="0.25">
      <c r="B34" s="17" t="s">
        <v>1222</v>
      </c>
      <c r="C34" s="141"/>
      <c r="D34" s="139"/>
      <c r="E34" s="197"/>
      <c r="F34" s="40"/>
    </row>
    <row r="35" spans="2:6" x14ac:dyDescent="0.25">
      <c r="B35" s="43"/>
      <c r="C35" s="31"/>
      <c r="D35" s="31"/>
      <c r="E35" s="214"/>
      <c r="F35" s="35"/>
    </row>
    <row r="36" spans="2:6" ht="30" x14ac:dyDescent="0.25">
      <c r="B36" s="20" t="s">
        <v>961</v>
      </c>
      <c r="C36" s="141"/>
      <c r="D36" s="132"/>
      <c r="E36" s="196"/>
      <c r="F36" s="36"/>
    </row>
    <row r="37" spans="2:6" ht="45" x14ac:dyDescent="0.25">
      <c r="B37" s="20" t="s">
        <v>1223</v>
      </c>
      <c r="C37" s="141"/>
      <c r="D37" s="132"/>
      <c r="E37" s="196"/>
      <c r="F37" s="200"/>
    </row>
    <row r="38" spans="2:6" ht="45" x14ac:dyDescent="0.25">
      <c r="B38" s="2" t="s">
        <v>1224</v>
      </c>
      <c r="C38" s="141"/>
      <c r="D38" s="131"/>
      <c r="E38" s="151"/>
      <c r="F38" s="25"/>
    </row>
    <row r="39" spans="2:6" ht="30" x14ac:dyDescent="0.25">
      <c r="B39" s="2" t="s">
        <v>964</v>
      </c>
      <c r="C39" s="141"/>
      <c r="D39" s="131"/>
      <c r="E39" s="151"/>
      <c r="F39" s="25"/>
    </row>
    <row r="40" spans="2:6" ht="30" x14ac:dyDescent="0.25">
      <c r="B40" s="2" t="s">
        <v>965</v>
      </c>
      <c r="C40" s="141"/>
      <c r="D40" s="131"/>
      <c r="E40" s="151"/>
      <c r="F40" s="25"/>
    </row>
    <row r="41" spans="2:6" x14ac:dyDescent="0.25">
      <c r="B41" s="43"/>
      <c r="C41" s="31"/>
      <c r="D41" s="31"/>
      <c r="E41" s="214"/>
      <c r="F41" s="35"/>
    </row>
    <row r="42" spans="2:6" ht="30" x14ac:dyDescent="0.25">
      <c r="B42" s="20" t="s">
        <v>1225</v>
      </c>
      <c r="C42" s="141"/>
      <c r="D42" s="132"/>
      <c r="E42" s="196"/>
      <c r="F42" s="36"/>
    </row>
    <row r="43" spans="2:6" ht="45" x14ac:dyDescent="0.25">
      <c r="B43" s="20" t="s">
        <v>1226</v>
      </c>
      <c r="C43" s="141"/>
      <c r="D43" s="132"/>
      <c r="E43" s="196"/>
      <c r="F43" s="36"/>
    </row>
    <row r="44" spans="2:6" ht="30" x14ac:dyDescent="0.25">
      <c r="B44" s="20" t="s">
        <v>1227</v>
      </c>
      <c r="C44" s="141"/>
      <c r="D44" s="132"/>
      <c r="E44" s="196"/>
      <c r="F44" s="36"/>
    </row>
    <row r="45" spans="2:6" ht="30" x14ac:dyDescent="0.25">
      <c r="B45" s="20" t="s">
        <v>1228</v>
      </c>
      <c r="C45" s="141"/>
      <c r="D45" s="132"/>
      <c r="E45" s="196"/>
      <c r="F45" s="36"/>
    </row>
    <row r="46" spans="2:6" ht="30" x14ac:dyDescent="0.25">
      <c r="B46" s="24" t="s">
        <v>1229</v>
      </c>
      <c r="C46" s="141"/>
      <c r="D46" s="135"/>
      <c r="E46" s="203"/>
      <c r="F46" s="54"/>
    </row>
    <row r="47" spans="2:6" x14ac:dyDescent="0.25">
      <c r="B47" s="43"/>
      <c r="C47" s="31"/>
      <c r="D47" s="31"/>
      <c r="E47" s="214"/>
      <c r="F47" s="35"/>
    </row>
    <row r="48" spans="2:6" x14ac:dyDescent="0.25">
      <c r="B48" s="20" t="s">
        <v>1230</v>
      </c>
      <c r="C48" s="141"/>
      <c r="D48" s="132"/>
      <c r="E48" s="196"/>
      <c r="F48" s="36"/>
    </row>
    <row r="49" spans="2:6" x14ac:dyDescent="0.25">
      <c r="B49" s="151"/>
      <c r="C49" s="141"/>
      <c r="D49" s="131"/>
      <c r="E49" s="151"/>
      <c r="F49" s="182" t="s">
        <v>827</v>
      </c>
    </row>
    <row r="50" spans="2:6" x14ac:dyDescent="0.25">
      <c r="B50" s="151"/>
      <c r="C50" s="141"/>
      <c r="D50" s="131"/>
      <c r="E50" s="151"/>
      <c r="F50" s="182" t="s">
        <v>827</v>
      </c>
    </row>
    <row r="51" spans="2:6" x14ac:dyDescent="0.25">
      <c r="B51" s="151"/>
      <c r="C51" s="141"/>
      <c r="D51" s="131"/>
      <c r="E51" s="151"/>
      <c r="F51" s="182" t="s">
        <v>827</v>
      </c>
    </row>
    <row r="53" spans="2:6" ht="31.5" customHeight="1" x14ac:dyDescent="0.25">
      <c r="B53" s="363" t="s">
        <v>967</v>
      </c>
      <c r="C53" s="363"/>
      <c r="D53" s="363"/>
      <c r="E53" s="363"/>
    </row>
    <row r="54" spans="2:6" ht="21" customHeight="1" thickBot="1" x14ac:dyDescent="0.3">
      <c r="B54" s="250" t="s">
        <v>914</v>
      </c>
      <c r="C54" s="252" t="s">
        <v>117</v>
      </c>
      <c r="D54" s="371" t="s">
        <v>832</v>
      </c>
      <c r="E54" s="371"/>
      <c r="F54" s="250" t="s">
        <v>803</v>
      </c>
    </row>
    <row r="55" spans="2:6" ht="30.75" thickTop="1" x14ac:dyDescent="0.25">
      <c r="B55" s="2" t="s">
        <v>957</v>
      </c>
      <c r="C55" s="65" t="str">
        <f>IF(SUM($C$17,$C$25,$C$32)&gt;0,SUM($C$17,$C$25,$C$32),"")</f>
        <v/>
      </c>
      <c r="D55" s="323"/>
      <c r="E55" s="323"/>
      <c r="F55" s="2"/>
    </row>
    <row r="56" spans="2:6" x14ac:dyDescent="0.25">
      <c r="B56" s="368" t="s">
        <v>968</v>
      </c>
      <c r="C56" s="369"/>
      <c r="D56" s="369"/>
      <c r="E56" s="369"/>
      <c r="F56" s="370"/>
    </row>
    <row r="57" spans="2:6" x14ac:dyDescent="0.25">
      <c r="B57" s="2" t="s">
        <v>917</v>
      </c>
      <c r="C57" s="152"/>
      <c r="D57" s="323"/>
      <c r="E57" s="323"/>
      <c r="F57" s="25"/>
    </row>
    <row r="58" spans="2:6" x14ac:dyDescent="0.25">
      <c r="B58" s="2" t="s">
        <v>918</v>
      </c>
      <c r="C58" s="152"/>
      <c r="D58" s="323"/>
      <c r="E58" s="323"/>
      <c r="F58" s="25"/>
    </row>
    <row r="59" spans="2:6" x14ac:dyDescent="0.25">
      <c r="B59" s="2" t="s">
        <v>919</v>
      </c>
      <c r="C59" s="152"/>
      <c r="D59" s="323"/>
      <c r="E59" s="323"/>
      <c r="F59" s="25"/>
    </row>
    <row r="60" spans="2:6" x14ac:dyDescent="0.25">
      <c r="B60" s="2" t="s">
        <v>920</v>
      </c>
      <c r="C60" s="152"/>
      <c r="D60" s="323"/>
      <c r="E60" s="323"/>
      <c r="F60" s="25"/>
    </row>
    <row r="61" spans="2:6" x14ac:dyDescent="0.25">
      <c r="B61" s="2" t="s">
        <v>921</v>
      </c>
      <c r="C61" s="152"/>
      <c r="D61" s="323"/>
      <c r="E61" s="323"/>
      <c r="F61" s="25"/>
    </row>
    <row r="62" spans="2:6" x14ac:dyDescent="0.25">
      <c r="B62" s="2" t="s">
        <v>922</v>
      </c>
      <c r="C62" s="152"/>
      <c r="D62" s="323"/>
      <c r="E62" s="323"/>
      <c r="F62" s="25"/>
    </row>
    <row r="63" spans="2:6" x14ac:dyDescent="0.25">
      <c r="B63" s="2" t="s">
        <v>923</v>
      </c>
      <c r="C63" s="152"/>
      <c r="D63" s="323"/>
      <c r="E63" s="323"/>
      <c r="F63" s="25"/>
    </row>
    <row r="64" spans="2:6" ht="15.75" thickBot="1" x14ac:dyDescent="0.3">
      <c r="B64" s="52" t="s">
        <v>924</v>
      </c>
      <c r="C64" s="153"/>
      <c r="D64" s="323"/>
      <c r="E64" s="323"/>
      <c r="F64" s="25"/>
    </row>
    <row r="65" spans="2:7" ht="20.25" customHeight="1" thickTop="1" x14ac:dyDescent="0.25">
      <c r="B65" s="26" t="s">
        <v>969</v>
      </c>
      <c r="C65" s="150" t="str">
        <f>IF(COUNT($C$57:$C$64)=0,"",SUM($C$57:$C$64))</f>
        <v/>
      </c>
      <c r="D65" s="30"/>
      <c r="E65" s="56"/>
    </row>
    <row r="66" spans="2:7" ht="30" x14ac:dyDescent="0.25">
      <c r="B66" s="2" t="s">
        <v>1231</v>
      </c>
      <c r="C66" s="16" t="str">
        <f>IF($C$55=$C$65, "Yes", "No")</f>
        <v>Yes</v>
      </c>
      <c r="D66" s="29"/>
      <c r="E66" s="6"/>
    </row>
    <row r="69" spans="2:7" ht="35.25" customHeight="1" x14ac:dyDescent="0.25">
      <c r="B69" s="347" t="s">
        <v>828</v>
      </c>
      <c r="C69" s="347"/>
      <c r="D69" s="347"/>
      <c r="E69" s="347"/>
      <c r="F69" s="347"/>
    </row>
    <row r="70" spans="2:7" ht="24.95" customHeight="1" thickBot="1" x14ac:dyDescent="0.3">
      <c r="B70" s="365" t="s">
        <v>829</v>
      </c>
      <c r="C70" s="366"/>
      <c r="D70" s="366"/>
      <c r="E70" s="366"/>
      <c r="F70" s="366"/>
      <c r="G70" s="367"/>
    </row>
    <row r="71" spans="2:7" ht="21" customHeight="1" thickTop="1" x14ac:dyDescent="0.25">
      <c r="B71" s="243" t="s">
        <v>800</v>
      </c>
      <c r="C71" s="244" t="s">
        <v>117</v>
      </c>
      <c r="D71" s="243" t="s">
        <v>830</v>
      </c>
      <c r="E71" s="245" t="s">
        <v>831</v>
      </c>
      <c r="F71" s="243" t="s">
        <v>832</v>
      </c>
      <c r="G71" s="243" t="s">
        <v>803</v>
      </c>
    </row>
    <row r="72" spans="2:7" ht="30" x14ac:dyDescent="0.25">
      <c r="B72" s="20" t="s">
        <v>971</v>
      </c>
      <c r="C72" s="133"/>
      <c r="D72" s="333" t="s">
        <v>972</v>
      </c>
      <c r="E72" s="335" t="str">
        <f>(IF(AND($C$72&lt;&gt;"",$C$73&lt;&gt;""),$C$72/$C$73,"Incomplete"))</f>
        <v>Incomplete</v>
      </c>
      <c r="F72" s="337"/>
      <c r="G72" s="333"/>
    </row>
    <row r="73" spans="2:7" ht="30.75" thickBot="1" x14ac:dyDescent="0.3">
      <c r="B73" s="20" t="s">
        <v>957</v>
      </c>
      <c r="C73" s="156" t="str">
        <f>IF(ISBLANK($C$55),"",$C$55)</f>
        <v/>
      </c>
      <c r="D73" s="334"/>
      <c r="E73" s="336"/>
      <c r="F73" s="322"/>
      <c r="G73" s="334"/>
    </row>
    <row r="74" spans="2:7" x14ac:dyDescent="0.25">
      <c r="B74" s="22" t="s">
        <v>1200</v>
      </c>
      <c r="C74" s="181" t="str">
        <f>IF(ISBLANK($C$10),"",$C$10)</f>
        <v/>
      </c>
      <c r="D74" s="338" t="s">
        <v>1232</v>
      </c>
      <c r="E74" s="339" t="str">
        <f>(IF(AND($C$74&lt;&gt;"",$C$75&lt;&gt;""),$C$74/$C$75,"Incomplete"))</f>
        <v>Incomplete</v>
      </c>
      <c r="F74" s="337"/>
      <c r="G74" s="340"/>
    </row>
    <row r="75" spans="2:7" ht="15.75" thickBot="1" x14ac:dyDescent="0.3">
      <c r="B75" s="18" t="s">
        <v>1233</v>
      </c>
      <c r="C75" s="178"/>
      <c r="D75" s="334"/>
      <c r="E75" s="336"/>
      <c r="F75" s="322"/>
      <c r="G75" s="341"/>
    </row>
    <row r="76" spans="2:7" x14ac:dyDescent="0.25">
      <c r="B76" s="20" t="s">
        <v>1234</v>
      </c>
      <c r="C76" s="167"/>
      <c r="D76" s="338" t="s">
        <v>1235</v>
      </c>
      <c r="E76" s="361" t="str">
        <f>(IF(AND($C$76&lt;&gt;"",$C$77&lt;&gt;""),$C$76/$C$77,"Incomplete"))</f>
        <v>Incomplete</v>
      </c>
      <c r="F76" s="337"/>
      <c r="G76" s="340"/>
    </row>
    <row r="77" spans="2:7" ht="15.75" thickBot="1" x14ac:dyDescent="0.3">
      <c r="B77" s="18" t="s">
        <v>1211</v>
      </c>
      <c r="C77" s="183" t="str">
        <f>IF(ISBLANK($C$22),"",$C$22)</f>
        <v/>
      </c>
      <c r="D77" s="334"/>
      <c r="E77" s="336"/>
      <c r="F77" s="322"/>
      <c r="G77" s="341"/>
    </row>
    <row r="78" spans="2:7" ht="30" x14ac:dyDescent="0.25">
      <c r="B78" s="20" t="s">
        <v>1236</v>
      </c>
      <c r="C78" s="167"/>
      <c r="D78" s="338" t="s">
        <v>1237</v>
      </c>
      <c r="E78" s="361" t="str">
        <f>(IF(AND($C$78&lt;&gt;"",$C$79&lt;&gt;""),$C$78/$C$79,"Incomplete"))</f>
        <v>Incomplete</v>
      </c>
      <c r="F78" s="337"/>
      <c r="G78" s="340"/>
    </row>
    <row r="79" spans="2:7" ht="15.75" thickBot="1" x14ac:dyDescent="0.3">
      <c r="B79" s="24" t="s">
        <v>1238</v>
      </c>
      <c r="C79" s="165"/>
      <c r="D79" s="334"/>
      <c r="E79" s="336"/>
      <c r="F79" s="322"/>
      <c r="G79" s="341"/>
    </row>
    <row r="80" spans="2:7" ht="30" x14ac:dyDescent="0.25">
      <c r="B80" s="22" t="s">
        <v>1239</v>
      </c>
      <c r="C80" s="184"/>
      <c r="D80" s="338" t="s">
        <v>1240</v>
      </c>
      <c r="E80" s="339" t="str">
        <f>(IF(AND($C$80&lt;&gt;"",$C$81&lt;&gt;""),$C$80/$C$81,"Incomplete"))</f>
        <v>Incomplete</v>
      </c>
      <c r="F80" s="337"/>
      <c r="G80" s="338"/>
    </row>
    <row r="81" spans="2:7" ht="30.75" thickBot="1" x14ac:dyDescent="0.3">
      <c r="B81" s="20" t="s">
        <v>957</v>
      </c>
      <c r="C81" s="156" t="str">
        <f>IF(ISBLANK($C$55),"",$C$55)</f>
        <v/>
      </c>
      <c r="D81" s="334"/>
      <c r="E81" s="336"/>
      <c r="F81" s="322"/>
      <c r="G81" s="334"/>
    </row>
    <row r="82" spans="2:7" ht="30" x14ac:dyDescent="0.25">
      <c r="B82" s="22" t="s">
        <v>1241</v>
      </c>
      <c r="C82" s="184" t="str">
        <f>IF(COUNT($C$42:$C$46)=0,"",SUM($C$42:$C$46))</f>
        <v/>
      </c>
      <c r="D82" s="338" t="s">
        <v>1242</v>
      </c>
      <c r="E82" s="339" t="str">
        <f>(IF(AND($C$82&lt;&gt;"",$C$83&lt;&gt;""),$C$82/$C$83,"Incomplete"))</f>
        <v>Incomplete</v>
      </c>
      <c r="F82" s="337"/>
      <c r="G82" s="338"/>
    </row>
    <row r="83" spans="2:7" ht="30.75" thickBot="1" x14ac:dyDescent="0.3">
      <c r="B83" s="20" t="s">
        <v>957</v>
      </c>
      <c r="C83" s="156" t="str">
        <f>IF(ISBLANK($C$55),"",$C$55)</f>
        <v/>
      </c>
      <c r="D83" s="334"/>
      <c r="E83" s="336"/>
      <c r="F83" s="322"/>
      <c r="G83" s="334"/>
    </row>
    <row r="84" spans="2:7" x14ac:dyDescent="0.25">
      <c r="B84" s="148"/>
      <c r="C84" s="144"/>
      <c r="D84" s="331"/>
      <c r="E84" s="326" t="str">
        <f>(IF(AND($C$84&lt;&gt;"",$C$85&lt;&gt;""),$C$84/$C$85,"Incomplete"))</f>
        <v>Incomplete</v>
      </c>
      <c r="F84" s="337"/>
      <c r="G84" s="325" t="s">
        <v>827</v>
      </c>
    </row>
    <row r="85" spans="2:7" ht="15.75" thickBot="1" x14ac:dyDescent="0.3">
      <c r="B85" s="149"/>
      <c r="C85" s="145"/>
      <c r="D85" s="332"/>
      <c r="E85" s="318"/>
      <c r="F85" s="322"/>
      <c r="G85" s="320"/>
    </row>
    <row r="86" spans="2:7" x14ac:dyDescent="0.25">
      <c r="B86" s="148"/>
      <c r="C86" s="144"/>
      <c r="D86" s="331"/>
      <c r="E86" s="326" t="str">
        <f>(IF(AND($C$86&lt;&gt;"",$C$87&lt;&gt;""),$C$86/$C$87,"Incomplete"))</f>
        <v>Incomplete</v>
      </c>
      <c r="F86" s="337"/>
      <c r="G86" s="325" t="s">
        <v>827</v>
      </c>
    </row>
    <row r="87" spans="2:7" ht="15.75" thickBot="1" x14ac:dyDescent="0.3">
      <c r="B87" s="149"/>
      <c r="C87" s="145"/>
      <c r="D87" s="332"/>
      <c r="E87" s="318"/>
      <c r="F87" s="322"/>
      <c r="G87" s="320"/>
    </row>
    <row r="88" spans="2:7" x14ac:dyDescent="0.25">
      <c r="B88" s="148"/>
      <c r="C88" s="144"/>
      <c r="D88" s="331"/>
      <c r="E88" s="326" t="str">
        <f>(IF(AND($C$88&lt;&gt;"",$C$89&lt;&gt;""),$C$88/$C$89,"Incomplete"))</f>
        <v>Incomplete</v>
      </c>
      <c r="F88" s="337"/>
      <c r="G88" s="325" t="s">
        <v>827</v>
      </c>
    </row>
    <row r="89" spans="2:7" ht="15.75" thickBot="1" x14ac:dyDescent="0.3">
      <c r="B89" s="149"/>
      <c r="C89" s="145"/>
      <c r="D89" s="332"/>
      <c r="E89" s="318"/>
      <c r="F89" s="322"/>
      <c r="G89" s="320"/>
    </row>
    <row r="91" spans="2:7" ht="41.25" customHeight="1" x14ac:dyDescent="0.25">
      <c r="B91" s="347" t="s">
        <v>843</v>
      </c>
      <c r="C91" s="347"/>
      <c r="D91" s="347"/>
      <c r="E91" s="347"/>
      <c r="F91" s="347"/>
    </row>
    <row r="92" spans="2:7" ht="24.95" customHeight="1" thickBot="1" x14ac:dyDescent="0.3">
      <c r="B92" s="330" t="s">
        <v>844</v>
      </c>
      <c r="C92" s="330"/>
      <c r="D92" s="330"/>
      <c r="E92" s="330"/>
      <c r="F92" s="330"/>
      <c r="G92" s="330"/>
    </row>
    <row r="93" spans="2:7" ht="21" customHeight="1" thickTop="1" x14ac:dyDescent="0.25">
      <c r="B93" s="237" t="s">
        <v>800</v>
      </c>
      <c r="C93" s="241" t="s">
        <v>117</v>
      </c>
      <c r="D93" s="237" t="s">
        <v>845</v>
      </c>
      <c r="E93" s="242" t="s">
        <v>831</v>
      </c>
      <c r="F93" s="237" t="s">
        <v>832</v>
      </c>
      <c r="G93" s="237" t="s">
        <v>803</v>
      </c>
    </row>
    <row r="94" spans="2:7" ht="30" x14ac:dyDescent="0.25">
      <c r="B94" s="2" t="s">
        <v>1243</v>
      </c>
      <c r="C94" s="185" t="str">
        <f>IF(COUNT($C$16,$C$24,$C$31)=0,"",SUM($C$16,$C$24,$C$31))</f>
        <v/>
      </c>
      <c r="D94" s="328" t="s">
        <v>1244</v>
      </c>
      <c r="E94" s="317" t="str">
        <f>(IF(AND($C$94&lt;&gt;"",$C$95&lt;&gt;""),$C$94/$C$95,"Incomplete"))</f>
        <v>Incomplete</v>
      </c>
      <c r="F94" s="337"/>
      <c r="G94" s="324"/>
    </row>
    <row r="95" spans="2:7" ht="15.75" thickBot="1" x14ac:dyDescent="0.3">
      <c r="B95" s="21" t="s">
        <v>1245</v>
      </c>
      <c r="C95" s="162" t="str">
        <f>IF(COUNT($C$14,$C$15,$C$23,$C$30)=0,"",SUM($C$14,$C$15,$C$23,$C$30))</f>
        <v/>
      </c>
      <c r="D95" s="329"/>
      <c r="E95" s="318"/>
      <c r="F95" s="322"/>
      <c r="G95" s="320"/>
    </row>
    <row r="96" spans="2:7" ht="30" x14ac:dyDescent="0.25">
      <c r="B96" s="8" t="s">
        <v>982</v>
      </c>
      <c r="C96" s="144"/>
      <c r="D96" s="362" t="s">
        <v>983</v>
      </c>
      <c r="E96" s="326" t="str">
        <f>(IF(AND($C$96&lt;&gt;"",$C$97&lt;&gt;""),$C$96/$C$97,"Incomplete"))</f>
        <v>Incomplete</v>
      </c>
      <c r="F96" s="321"/>
      <c r="G96" s="415" t="s">
        <v>984</v>
      </c>
    </row>
    <row r="97" spans="2:7" ht="30.75" thickBot="1" x14ac:dyDescent="0.3">
      <c r="B97" s="4" t="s">
        <v>985</v>
      </c>
      <c r="C97" s="156"/>
      <c r="D97" s="329"/>
      <c r="E97" s="318"/>
      <c r="F97" s="322"/>
      <c r="G97" s="406"/>
    </row>
    <row r="98" spans="2:7" x14ac:dyDescent="0.25">
      <c r="B98" s="22" t="s">
        <v>1358</v>
      </c>
      <c r="C98" s="144"/>
      <c r="D98" s="338" t="s">
        <v>1246</v>
      </c>
      <c r="E98" s="357" t="str">
        <f>(IF(AND($C$98&lt;&gt;"",$C$99&lt;&gt;""),$C$98/$C$99,"Incomplete"))</f>
        <v>Incomplete</v>
      </c>
      <c r="F98" s="321"/>
      <c r="G98" s="338" t="s">
        <v>988</v>
      </c>
    </row>
    <row r="99" spans="2:7" ht="45.75" thickBot="1" x14ac:dyDescent="0.3">
      <c r="B99" s="21" t="s">
        <v>1223</v>
      </c>
      <c r="C99" s="156" t="str">
        <f>IF(ISBLANK($C$37),"",$C$37)</f>
        <v/>
      </c>
      <c r="D99" s="334"/>
      <c r="E99" s="358"/>
      <c r="F99" s="322"/>
      <c r="G99" s="334"/>
    </row>
    <row r="100" spans="2:7" x14ac:dyDescent="0.25">
      <c r="B100" s="22" t="s">
        <v>1247</v>
      </c>
      <c r="C100" s="144"/>
      <c r="D100" s="338" t="s">
        <v>1248</v>
      </c>
      <c r="E100" s="326" t="str">
        <f>(IF(AND($C$100&lt;&gt;"",$C$101&lt;&gt;""),$C$100/$C$101,"Incomplete"))</f>
        <v>Incomplete</v>
      </c>
      <c r="F100" s="321"/>
      <c r="G100" s="338" t="s">
        <v>991</v>
      </c>
    </row>
    <row r="101" spans="2:7" ht="45.75" thickBot="1" x14ac:dyDescent="0.3">
      <c r="B101" s="21" t="s">
        <v>1223</v>
      </c>
      <c r="C101" s="156" t="str">
        <f>IF(ISBLANK($C$37),"",$C$37)</f>
        <v/>
      </c>
      <c r="D101" s="334"/>
      <c r="E101" s="318"/>
      <c r="F101" s="322"/>
      <c r="G101" s="334"/>
    </row>
    <row r="102" spans="2:7" ht="45" x14ac:dyDescent="0.25">
      <c r="B102" s="22" t="s">
        <v>1249</v>
      </c>
      <c r="C102" s="144"/>
      <c r="D102" s="338" t="s">
        <v>1250</v>
      </c>
      <c r="E102" s="326" t="str">
        <f>(IF(AND($C$102&lt;&gt;"",$C$103&lt;&gt;""),$C$102/$C$103,"Incomplete"))</f>
        <v>Incomplete</v>
      </c>
      <c r="F102" s="321"/>
      <c r="G102" s="338" t="s">
        <v>994</v>
      </c>
    </row>
    <row r="103" spans="2:7" ht="45.75" thickBot="1" x14ac:dyDescent="0.3">
      <c r="B103" s="21" t="s">
        <v>1224</v>
      </c>
      <c r="C103" s="162" t="str">
        <f>IF(ISBLANK($C$38),"",$C$38)</f>
        <v/>
      </c>
      <c r="D103" s="334"/>
      <c r="E103" s="318"/>
      <c r="F103" s="322"/>
      <c r="G103" s="334"/>
    </row>
    <row r="104" spans="2:7" ht="30" x14ac:dyDescent="0.25">
      <c r="B104" s="22" t="s">
        <v>1191</v>
      </c>
      <c r="C104" s="144"/>
      <c r="D104" s="338" t="s">
        <v>1251</v>
      </c>
      <c r="E104" s="326" t="str">
        <f>(IF(AND($C$104&lt;&gt;"",$C$105&lt;&gt;""),$C$104/$C$105,"Incomplete"))</f>
        <v>Incomplete</v>
      </c>
      <c r="F104" s="321"/>
      <c r="G104" s="338" t="s">
        <v>998</v>
      </c>
    </row>
    <row r="105" spans="2:7" ht="30.75" thickBot="1" x14ac:dyDescent="0.3">
      <c r="B105" s="21" t="s">
        <v>964</v>
      </c>
      <c r="C105" s="156" t="str">
        <f>IF(ISBLANK($C$39),"",$C$39)</f>
        <v/>
      </c>
      <c r="D105" s="334"/>
      <c r="E105" s="318"/>
      <c r="F105" s="322"/>
      <c r="G105" s="334"/>
    </row>
    <row r="106" spans="2:7" x14ac:dyDescent="0.25">
      <c r="B106" s="22" t="s">
        <v>1252</v>
      </c>
      <c r="C106" s="144"/>
      <c r="D106" s="338" t="s">
        <v>1253</v>
      </c>
      <c r="E106" s="326" t="str">
        <f>(IF(AND($C$106&lt;&gt;"",$C$107&lt;&gt;""),$C$106/$C$107,"Incomplete"))</f>
        <v>Incomplete</v>
      </c>
      <c r="F106" s="321"/>
      <c r="G106" s="338" t="s">
        <v>998</v>
      </c>
    </row>
    <row r="107" spans="2:7" ht="30.75" thickBot="1" x14ac:dyDescent="0.3">
      <c r="B107" s="21" t="s">
        <v>965</v>
      </c>
      <c r="C107" s="156" t="str">
        <f>IF(ISBLANK($C$40),"",$C$40)</f>
        <v/>
      </c>
      <c r="D107" s="334"/>
      <c r="E107" s="318"/>
      <c r="F107" s="322"/>
      <c r="G107" s="334"/>
    </row>
    <row r="108" spans="2:7" ht="30.75" thickBot="1" x14ac:dyDescent="0.3">
      <c r="B108" s="4" t="s">
        <v>1005</v>
      </c>
      <c r="C108" s="145"/>
      <c r="D108" s="4" t="s">
        <v>1005</v>
      </c>
      <c r="E108" s="234" t="s">
        <v>953</v>
      </c>
      <c r="F108" s="147"/>
      <c r="G108" s="232" t="s">
        <v>954</v>
      </c>
    </row>
    <row r="109" spans="2:7" x14ac:dyDescent="0.25">
      <c r="B109" s="148"/>
      <c r="C109" s="144"/>
      <c r="D109" s="315"/>
      <c r="E109" s="326" t="str">
        <f>(IF(AND($C$109&lt;&gt;"",$C$110&lt;&gt;""),$C$109/$C$110,"Incomplete"))</f>
        <v>Incomplete</v>
      </c>
      <c r="F109" s="321"/>
      <c r="G109" s="325" t="s">
        <v>827</v>
      </c>
    </row>
    <row r="110" spans="2:7" ht="15.75" thickBot="1" x14ac:dyDescent="0.3">
      <c r="B110" s="149"/>
      <c r="C110" s="145"/>
      <c r="D110" s="316"/>
      <c r="E110" s="318"/>
      <c r="F110" s="322"/>
      <c r="G110" s="320"/>
    </row>
    <row r="111" spans="2:7" x14ac:dyDescent="0.25">
      <c r="B111" s="148"/>
      <c r="C111" s="144"/>
      <c r="D111" s="315"/>
      <c r="E111" s="326" t="str">
        <f>(IF(AND($C$111&lt;&gt;"",$C$112&lt;&gt;""),$C$111/$C$112,"Incomplete"))</f>
        <v>Incomplete</v>
      </c>
      <c r="F111" s="321"/>
      <c r="G111" s="325" t="s">
        <v>827</v>
      </c>
    </row>
    <row r="112" spans="2:7" ht="15.75" thickBot="1" x14ac:dyDescent="0.3">
      <c r="B112" s="149"/>
      <c r="C112" s="145"/>
      <c r="D112" s="316"/>
      <c r="E112" s="318"/>
      <c r="F112" s="322"/>
      <c r="G112" s="320"/>
    </row>
    <row r="113" spans="2:7" x14ac:dyDescent="0.25">
      <c r="B113" s="148"/>
      <c r="C113" s="144"/>
      <c r="D113" s="315"/>
      <c r="E113" s="326" t="str">
        <f>(IF(AND($C$113&lt;&gt;"",$C$114&lt;&gt;""),$C$113/$C$114,"Incomplete"))</f>
        <v>Incomplete</v>
      </c>
      <c r="F113" s="321"/>
      <c r="G113" s="319" t="s">
        <v>827</v>
      </c>
    </row>
    <row r="114" spans="2:7" ht="15.75" thickBot="1" x14ac:dyDescent="0.3">
      <c r="B114" s="149"/>
      <c r="C114" s="145"/>
      <c r="D114" s="316"/>
      <c r="E114" s="318"/>
      <c r="F114" s="322"/>
      <c r="G114" s="320"/>
    </row>
    <row r="116" spans="2:7" ht="65.25" customHeight="1" x14ac:dyDescent="0.25">
      <c r="B116" s="314" t="s">
        <v>848</v>
      </c>
      <c r="C116" s="314"/>
      <c r="D116" s="314"/>
      <c r="E116" s="314"/>
      <c r="F116" s="314"/>
    </row>
    <row r="117" spans="2:7" ht="24.95" customHeight="1" thickBot="1" x14ac:dyDescent="0.3">
      <c r="B117" s="305" t="s">
        <v>849</v>
      </c>
      <c r="C117" s="306"/>
      <c r="D117" s="306"/>
      <c r="E117" s="306"/>
      <c r="F117" s="306"/>
      <c r="G117" s="307"/>
    </row>
    <row r="118" spans="2:7" ht="21" customHeight="1" thickTop="1" x14ac:dyDescent="0.25">
      <c r="B118" s="237" t="s">
        <v>800</v>
      </c>
      <c r="C118" s="308" t="s">
        <v>850</v>
      </c>
      <c r="D118" s="309"/>
      <c r="E118" s="310"/>
      <c r="F118" s="238" t="s">
        <v>832</v>
      </c>
      <c r="G118" s="237" t="s">
        <v>803</v>
      </c>
    </row>
    <row r="119" spans="2:7" ht="60" x14ac:dyDescent="0.25">
      <c r="B119" s="2" t="s">
        <v>1165</v>
      </c>
      <c r="C119" s="407"/>
      <c r="D119" s="408"/>
      <c r="E119" s="409"/>
      <c r="F119" s="151"/>
      <c r="G119" s="94" t="s">
        <v>852</v>
      </c>
    </row>
    <row r="120" spans="2:7" ht="60" x14ac:dyDescent="0.25">
      <c r="B120" s="3" t="s">
        <v>1354</v>
      </c>
      <c r="C120" s="407"/>
      <c r="D120" s="408"/>
      <c r="E120" s="409"/>
      <c r="F120" s="151"/>
      <c r="G120" s="94" t="s">
        <v>852</v>
      </c>
    </row>
    <row r="121" spans="2:7" ht="38.25" x14ac:dyDescent="0.25">
      <c r="B121" s="3" t="s">
        <v>851</v>
      </c>
      <c r="C121" s="311"/>
      <c r="D121" s="312"/>
      <c r="E121" s="313"/>
      <c r="F121" s="208"/>
      <c r="G121" s="229" t="s">
        <v>852</v>
      </c>
    </row>
    <row r="122" spans="2:7" ht="38.25" x14ac:dyDescent="0.25">
      <c r="B122" s="3" t="s">
        <v>853</v>
      </c>
      <c r="C122" s="311"/>
      <c r="D122" s="312"/>
      <c r="E122" s="313"/>
      <c r="F122" s="208"/>
      <c r="G122" s="229" t="s">
        <v>852</v>
      </c>
    </row>
  </sheetData>
  <mergeCells count="103">
    <mergeCell ref="B4:B5"/>
    <mergeCell ref="B7:E7"/>
    <mergeCell ref="B8:F8"/>
    <mergeCell ref="B53:E53"/>
    <mergeCell ref="D54:E54"/>
    <mergeCell ref="B70:G70"/>
    <mergeCell ref="D55:E55"/>
    <mergeCell ref="D57:E57"/>
    <mergeCell ref="D58:E58"/>
    <mergeCell ref="D59:E59"/>
    <mergeCell ref="D60:E60"/>
    <mergeCell ref="D61:E61"/>
    <mergeCell ref="D62:E62"/>
    <mergeCell ref="D63:E63"/>
    <mergeCell ref="D64:E64"/>
    <mergeCell ref="B69:F69"/>
    <mergeCell ref="B56:F56"/>
    <mergeCell ref="D72:D73"/>
    <mergeCell ref="E72:E73"/>
    <mergeCell ref="F72:F73"/>
    <mergeCell ref="G72:G73"/>
    <mergeCell ref="D82:D83"/>
    <mergeCell ref="E82:E83"/>
    <mergeCell ref="F82:F83"/>
    <mergeCell ref="G82:G83"/>
    <mergeCell ref="D80:D81"/>
    <mergeCell ref="E80:E81"/>
    <mergeCell ref="G74:G75"/>
    <mergeCell ref="G76:G77"/>
    <mergeCell ref="G78:G79"/>
    <mergeCell ref="F76:F77"/>
    <mergeCell ref="F74:F75"/>
    <mergeCell ref="F78:F79"/>
    <mergeCell ref="B92:G92"/>
    <mergeCell ref="D84:D85"/>
    <mergeCell ref="E84:E85"/>
    <mergeCell ref="F84:F85"/>
    <mergeCell ref="G84:G85"/>
    <mergeCell ref="D86:D87"/>
    <mergeCell ref="E86:E87"/>
    <mergeCell ref="F86:F87"/>
    <mergeCell ref="G86:G87"/>
    <mergeCell ref="D88:D89"/>
    <mergeCell ref="E88:E89"/>
    <mergeCell ref="F88:F89"/>
    <mergeCell ref="G88:G89"/>
    <mergeCell ref="B91:F91"/>
    <mergeCell ref="F100:F101"/>
    <mergeCell ref="G100:G101"/>
    <mergeCell ref="D94:D95"/>
    <mergeCell ref="E94:E95"/>
    <mergeCell ref="F94:F95"/>
    <mergeCell ref="G94:G95"/>
    <mergeCell ref="D96:D97"/>
    <mergeCell ref="E96:E97"/>
    <mergeCell ref="F96:F97"/>
    <mergeCell ref="G96:G97"/>
    <mergeCell ref="G111:G112"/>
    <mergeCell ref="D113:D114"/>
    <mergeCell ref="E113:E114"/>
    <mergeCell ref="F113:F114"/>
    <mergeCell ref="G113:G114"/>
    <mergeCell ref="B117:G117"/>
    <mergeCell ref="C118:E118"/>
    <mergeCell ref="F109:F110"/>
    <mergeCell ref="D109:D110"/>
    <mergeCell ref="E109:E110"/>
    <mergeCell ref="G109:G110"/>
    <mergeCell ref="G106:G107"/>
    <mergeCell ref="B2:G2"/>
    <mergeCell ref="F80:F81"/>
    <mergeCell ref="G80:G81"/>
    <mergeCell ref="E74:E75"/>
    <mergeCell ref="E76:E77"/>
    <mergeCell ref="E78:E79"/>
    <mergeCell ref="D74:D75"/>
    <mergeCell ref="D76:D77"/>
    <mergeCell ref="D78:D79"/>
    <mergeCell ref="D102:D103"/>
    <mergeCell ref="E102:E103"/>
    <mergeCell ref="F102:F103"/>
    <mergeCell ref="G102:G103"/>
    <mergeCell ref="D104:D105"/>
    <mergeCell ref="E104:E105"/>
    <mergeCell ref="F104:F105"/>
    <mergeCell ref="G104:G105"/>
    <mergeCell ref="D98:D99"/>
    <mergeCell ref="E98:E99"/>
    <mergeCell ref="F98:F99"/>
    <mergeCell ref="G98:G99"/>
    <mergeCell ref="D100:D101"/>
    <mergeCell ref="E100:E101"/>
    <mergeCell ref="C120:E120"/>
    <mergeCell ref="C119:E119"/>
    <mergeCell ref="C121:E121"/>
    <mergeCell ref="C122:E122"/>
    <mergeCell ref="D106:D107"/>
    <mergeCell ref="E106:E107"/>
    <mergeCell ref="F106:F107"/>
    <mergeCell ref="D111:D112"/>
    <mergeCell ref="E111:E112"/>
    <mergeCell ref="F111:F112"/>
    <mergeCell ref="B116:F116"/>
  </mergeCells>
  <conditionalFormatting sqref="C66">
    <cfRule type="containsText" dxfId="5" priority="1" operator="containsText" text="No">
      <formula>NOT(ISERROR(SEARCH("No",C66)))</formula>
    </cfRule>
    <cfRule type="containsText" dxfId="4" priority="2" operator="containsText" text="Yes">
      <formula>NOT(ISERROR(SEARCH("Yes",C66)))</formula>
    </cfRule>
  </conditionalFormatting>
  <dataValidations count="1">
    <dataValidation type="date" allowBlank="1" showInputMessage="1" showErrorMessage="1" sqref="D4:D5" xr:uid="{27B7CEBF-C8C7-4C58-BA6C-9D24524B2C34}">
      <formula1>44562</formula1>
      <formula2>50771</formula2>
    </dataValidation>
  </dataValidations>
  <hyperlinks>
    <hyperlink ref="G119" r:id="rId1" display="The Opioid and Substance Use Action Plan (OSUAP) Data Dashboard can be found here. Use the &quot;Metrics&quot; tab to find the &quot;Metric&quot; (i.e., Outcome Measure, Population-Level) and &quot;Place&quot; to find your county. " xr:uid="{8CA54189-3A08-4BEB-89AC-CE4D7908B837}"/>
    <hyperlink ref="G121:G122" r:id="rId2" display="The Opioid and Substance Use Action Plan (OSUAP) Data Dashboard can be found here. Use the &quot;Metrics&quot; tab to find the &quot;Metric&quot; (i.e., Outcome Measure, Population-Level) and &quot;Place&quot; to find your county. " xr:uid="{BE6010BF-4B06-47F1-A986-260A0B3A9E30}"/>
    <hyperlink ref="G121" r:id="rId3" display="The Opioid and Substance Use Action Plan (OSUAP) Data Dashboard can be found here. Use the &quot;Metrics&quot; tab to find the &quot;Metric&quot; (i.e., Outcome Measure, Population-Level) and &quot;Place&quot; to find your county. " xr:uid="{D50498B8-3136-417E-A02D-A713510D480A}"/>
    <hyperlink ref="G122" r:id="rId4" display="The Opioid and Substance Use Action Plan (OSUAP) Data Dashboard can be found here. Use the &quot;Metrics&quot; tab to find the &quot;Metric&quot; (i.e., Outcome Measure, Population-Level) and &quot;Place&quot; to find your county. " xr:uid="{CF5E73A4-0DF4-41A7-BFC8-CA1DED6443F7}"/>
    <hyperlink ref="G96:G97" r:id="rId5" display="Recommended measure at six months. If measure for adherence is taken at another increment, please describe this in the &quot;Notes&quot; column. For recommendations on how to report 6-month adherence, please visit this link." xr:uid="{24CB4DF1-20E2-491E-A34B-1954E89543EE}"/>
  </hyperlinks>
  <pageMargins left="0.7" right="0.7" top="0.75" bottom="0.75" header="0.3" footer="0.3"/>
  <pageSetup orientation="portrait" r:id="rId6"/>
  <ignoredErrors>
    <ignoredError sqref="C82" 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BE744107-9C11-44C0-A9A7-F9AFB10B6D46}">
          <x14:formula1>
            <xm:f>Lists!$B$2:$B$3</xm:f>
          </x14:formula1>
          <xm:sqref>D10:D12 D14:D20 D22:D28 D30:D34 D36:D40 D42:D51</xm:sqref>
        </x14:dataValidation>
        <x14:dataValidation type="list" allowBlank="1" showInputMessage="1" showErrorMessage="1" xr:uid="{A83FAA08-3A06-4CF5-9D20-D6F62FAB2BAC}">
          <x14:formula1>
            <xm:f>Lists!$E$2:$E$3</xm:f>
          </x14:formula1>
          <xm:sqref>C119:E120 C121:C122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7F621-B94E-4A61-B484-96B7D1C0A757}">
  <sheetPr codeName="Sheet15">
    <tabColor rgb="FFDC9D39"/>
  </sheetPr>
  <dimension ref="B2:G92"/>
  <sheetViews>
    <sheetView zoomScaleNormal="100" workbookViewId="0">
      <selection activeCell="B2" sqref="B2:G2"/>
    </sheetView>
  </sheetViews>
  <sheetFormatPr defaultColWidth="9.140625" defaultRowHeight="15" x14ac:dyDescent="0.25"/>
  <cols>
    <col min="1" max="1" width="3.5703125" style="11" customWidth="1"/>
    <col min="2" max="2" width="56.7109375" style="27" customWidth="1"/>
    <col min="3" max="3" width="13.7109375" style="7" customWidth="1"/>
    <col min="4" max="4" width="29.7109375" style="34" customWidth="1"/>
    <col min="5" max="5" width="40.7109375" style="7" customWidth="1"/>
    <col min="6" max="7" width="60.7109375" style="34" customWidth="1"/>
    <col min="8" max="16384" width="9.140625" style="11"/>
  </cols>
  <sheetData>
    <row r="2" spans="2:7" ht="29.25" thickBot="1" x14ac:dyDescent="0.3">
      <c r="B2" s="417" t="s">
        <v>1254</v>
      </c>
      <c r="C2" s="417"/>
      <c r="D2" s="417"/>
      <c r="E2" s="417"/>
      <c r="F2" s="417"/>
      <c r="G2" s="417"/>
    </row>
    <row r="3" spans="2:7" ht="29.25" thickTop="1" x14ac:dyDescent="0.25">
      <c r="B3" s="10"/>
      <c r="C3" s="32"/>
      <c r="D3" s="10"/>
      <c r="E3" s="32"/>
      <c r="G3" s="27"/>
    </row>
    <row r="4" spans="2:7" ht="17.25" customHeight="1" x14ac:dyDescent="0.25">
      <c r="B4" s="344" t="s">
        <v>796</v>
      </c>
      <c r="C4" s="9" t="s">
        <v>797</v>
      </c>
      <c r="D4" s="129">
        <f>Lists!B126</f>
        <v>45474</v>
      </c>
      <c r="E4" s="32"/>
      <c r="G4" s="27"/>
    </row>
    <row r="5" spans="2:7" ht="17.25" customHeight="1" x14ac:dyDescent="0.25">
      <c r="B5" s="345"/>
      <c r="C5" s="9" t="s">
        <v>798</v>
      </c>
      <c r="D5" s="129">
        <f>Lists!B127</f>
        <v>45838</v>
      </c>
      <c r="E5" s="32"/>
      <c r="G5" s="27"/>
    </row>
    <row r="6" spans="2:7" ht="28.5" x14ac:dyDescent="0.25">
      <c r="B6" s="10"/>
      <c r="G6" s="27"/>
    </row>
    <row r="7" spans="2:7" s="34" customFormat="1" ht="61.5" customHeight="1" x14ac:dyDescent="0.25">
      <c r="B7" s="347" t="s">
        <v>855</v>
      </c>
      <c r="C7" s="347"/>
      <c r="D7" s="327"/>
      <c r="E7" s="347"/>
    </row>
    <row r="8" spans="2:7" ht="24.95" customHeight="1" thickBot="1" x14ac:dyDescent="0.3">
      <c r="B8" s="348" t="s">
        <v>799</v>
      </c>
      <c r="C8" s="349"/>
      <c r="D8" s="349"/>
      <c r="E8" s="349"/>
      <c r="F8" s="350"/>
    </row>
    <row r="9" spans="2:7" ht="21" customHeight="1" thickTop="1" x14ac:dyDescent="0.25">
      <c r="B9" s="266" t="s">
        <v>800</v>
      </c>
      <c r="C9" s="254" t="s">
        <v>117</v>
      </c>
      <c r="D9" s="255" t="s">
        <v>801</v>
      </c>
      <c r="E9" s="256" t="s">
        <v>832</v>
      </c>
      <c r="F9" s="257" t="s">
        <v>803</v>
      </c>
    </row>
    <row r="10" spans="2:7" x14ac:dyDescent="0.25">
      <c r="B10" s="20" t="s">
        <v>1255</v>
      </c>
      <c r="C10" s="141"/>
      <c r="D10" s="131"/>
      <c r="E10" s="196"/>
      <c r="F10" s="25"/>
    </row>
    <row r="11" spans="2:7" ht="30" x14ac:dyDescent="0.25">
      <c r="B11" s="2" t="s">
        <v>1256</v>
      </c>
      <c r="C11" s="133"/>
      <c r="D11" s="131"/>
      <c r="E11" s="151"/>
      <c r="F11" s="25"/>
    </row>
    <row r="12" spans="2:7" ht="30" x14ac:dyDescent="0.25">
      <c r="B12" s="2" t="s">
        <v>1257</v>
      </c>
      <c r="C12" s="133" t="s">
        <v>1021</v>
      </c>
      <c r="D12" s="131"/>
      <c r="E12" s="151"/>
      <c r="F12" s="25"/>
    </row>
    <row r="13" spans="2:7" ht="30" x14ac:dyDescent="0.25">
      <c r="B13" s="2" t="s">
        <v>1258</v>
      </c>
      <c r="C13" s="133" t="s">
        <v>1021</v>
      </c>
      <c r="D13" s="131"/>
      <c r="E13" s="151"/>
      <c r="F13" s="25"/>
    </row>
    <row r="14" spans="2:7" ht="30" x14ac:dyDescent="0.25">
      <c r="B14" s="2" t="s">
        <v>1259</v>
      </c>
      <c r="C14" s="133" t="s">
        <v>1021</v>
      </c>
      <c r="D14" s="131"/>
      <c r="E14" s="151"/>
      <c r="F14" s="25"/>
    </row>
    <row r="15" spans="2:7" ht="30" x14ac:dyDescent="0.25">
      <c r="B15" s="2" t="s">
        <v>1260</v>
      </c>
      <c r="C15" s="133" t="s">
        <v>1021</v>
      </c>
      <c r="D15" s="131"/>
      <c r="E15" s="151"/>
      <c r="F15" s="25"/>
    </row>
    <row r="16" spans="2:7" x14ac:dyDescent="0.25">
      <c r="B16" s="2" t="s">
        <v>1261</v>
      </c>
      <c r="C16" s="133" t="s">
        <v>1021</v>
      </c>
      <c r="D16" s="131"/>
      <c r="E16" s="151"/>
      <c r="F16" s="25"/>
    </row>
    <row r="17" spans="2:6" x14ac:dyDescent="0.25">
      <c r="B17" s="2" t="s">
        <v>1262</v>
      </c>
      <c r="C17" s="141" t="s">
        <v>1021</v>
      </c>
      <c r="D17" s="131"/>
      <c r="E17" s="196"/>
      <c r="F17" s="25"/>
    </row>
    <row r="18" spans="2:6" ht="30" x14ac:dyDescent="0.25">
      <c r="B18" s="2" t="s">
        <v>1263</v>
      </c>
      <c r="C18" s="133" t="s">
        <v>1021</v>
      </c>
      <c r="D18" s="131"/>
      <c r="E18" s="151"/>
      <c r="F18" s="25" t="s">
        <v>1117</v>
      </c>
    </row>
    <row r="19" spans="2:6" ht="30" x14ac:dyDescent="0.25">
      <c r="B19" s="2" t="s">
        <v>1264</v>
      </c>
      <c r="C19" s="133" t="s">
        <v>1021</v>
      </c>
      <c r="D19" s="131"/>
      <c r="E19" s="151"/>
      <c r="F19" s="25"/>
    </row>
    <row r="20" spans="2:6" x14ac:dyDescent="0.25">
      <c r="B20" s="2" t="s">
        <v>1265</v>
      </c>
      <c r="C20" s="133" t="s">
        <v>1021</v>
      </c>
      <c r="D20" s="131"/>
      <c r="E20" s="151"/>
      <c r="F20" s="25"/>
    </row>
    <row r="21" spans="2:6" x14ac:dyDescent="0.25">
      <c r="B21" s="2" t="s">
        <v>1266</v>
      </c>
      <c r="C21" s="133" t="s">
        <v>1021</v>
      </c>
      <c r="D21" s="131"/>
      <c r="E21" s="151"/>
      <c r="F21" s="25"/>
    </row>
    <row r="22" spans="2:6" x14ac:dyDescent="0.25">
      <c r="B22" s="151"/>
      <c r="C22" s="133"/>
      <c r="D22" s="131"/>
      <c r="E22" s="151"/>
      <c r="F22" s="225" t="s">
        <v>827</v>
      </c>
    </row>
    <row r="23" spans="2:6" x14ac:dyDescent="0.25">
      <c r="B23" s="151"/>
      <c r="C23" s="133"/>
      <c r="D23" s="131"/>
      <c r="E23" s="151"/>
      <c r="F23" s="225" t="s">
        <v>827</v>
      </c>
    </row>
    <row r="24" spans="2:6" x14ac:dyDescent="0.25">
      <c r="B24" s="151"/>
      <c r="C24" s="133"/>
      <c r="D24" s="131"/>
      <c r="E24" s="151"/>
      <c r="F24" s="225" t="s">
        <v>827</v>
      </c>
    </row>
    <row r="26" spans="2:6" ht="31.5" customHeight="1" x14ac:dyDescent="0.25">
      <c r="B26" s="363" t="s">
        <v>967</v>
      </c>
      <c r="C26" s="363"/>
      <c r="D26" s="363"/>
      <c r="E26" s="363"/>
    </row>
    <row r="27" spans="2:6" ht="21" customHeight="1" thickBot="1" x14ac:dyDescent="0.3">
      <c r="B27" s="250" t="s">
        <v>914</v>
      </c>
      <c r="C27" s="252" t="s">
        <v>117</v>
      </c>
      <c r="D27" s="371" t="s">
        <v>832</v>
      </c>
      <c r="E27" s="371"/>
      <c r="F27" s="250" t="s">
        <v>803</v>
      </c>
    </row>
    <row r="28" spans="2:6" ht="90" x14ac:dyDescent="0.25">
      <c r="B28" s="2" t="s">
        <v>1007</v>
      </c>
      <c r="C28" s="33" t="str">
        <f>IF(SUM($C$11,$C$12,$C$13)&gt;0,SUM($C$11,$C$12,$C$13),"")</f>
        <v/>
      </c>
      <c r="D28" s="323"/>
      <c r="E28" s="323"/>
      <c r="F28" s="2" t="s">
        <v>1267</v>
      </c>
    </row>
    <row r="29" spans="2:6" x14ac:dyDescent="0.25">
      <c r="B29" s="368" t="s">
        <v>1018</v>
      </c>
      <c r="C29" s="369"/>
      <c r="D29" s="369"/>
      <c r="E29" s="369"/>
      <c r="F29" s="370"/>
    </row>
    <row r="30" spans="2:6" x14ac:dyDescent="0.25">
      <c r="B30" s="2" t="s">
        <v>917</v>
      </c>
      <c r="C30" s="186"/>
      <c r="D30" s="323"/>
      <c r="E30" s="323"/>
      <c r="F30" s="25"/>
    </row>
    <row r="31" spans="2:6" x14ac:dyDescent="0.25">
      <c r="B31" s="2" t="s">
        <v>918</v>
      </c>
      <c r="C31" s="186"/>
      <c r="D31" s="380"/>
      <c r="E31" s="393"/>
      <c r="F31" s="25"/>
    </row>
    <row r="32" spans="2:6" x14ac:dyDescent="0.25">
      <c r="B32" s="2" t="s">
        <v>919</v>
      </c>
      <c r="C32" s="186"/>
      <c r="D32" s="380"/>
      <c r="E32" s="393"/>
      <c r="F32" s="25"/>
    </row>
    <row r="33" spans="2:7" x14ac:dyDescent="0.25">
      <c r="B33" s="2" t="s">
        <v>920</v>
      </c>
      <c r="C33" s="186"/>
      <c r="D33" s="380"/>
      <c r="E33" s="393"/>
      <c r="F33" s="25"/>
    </row>
    <row r="34" spans="2:7" x14ac:dyDescent="0.25">
      <c r="B34" s="2" t="s">
        <v>921</v>
      </c>
      <c r="C34" s="186"/>
      <c r="D34" s="380"/>
      <c r="E34" s="393"/>
      <c r="F34" s="25"/>
    </row>
    <row r="35" spans="2:7" x14ac:dyDescent="0.25">
      <c r="B35" s="2" t="s">
        <v>922</v>
      </c>
      <c r="C35" s="186"/>
      <c r="D35" s="380"/>
      <c r="E35" s="393"/>
      <c r="F35" s="25"/>
    </row>
    <row r="36" spans="2:7" x14ac:dyDescent="0.25">
      <c r="B36" s="2" t="s">
        <v>923</v>
      </c>
      <c r="C36" s="186"/>
      <c r="D36" s="380"/>
      <c r="E36" s="393"/>
      <c r="F36" s="25"/>
    </row>
    <row r="37" spans="2:7" ht="15.75" thickBot="1" x14ac:dyDescent="0.3">
      <c r="B37" s="52" t="s">
        <v>924</v>
      </c>
      <c r="C37" s="187"/>
      <c r="D37" s="380"/>
      <c r="E37" s="393"/>
      <c r="F37" s="25"/>
    </row>
    <row r="38" spans="2:7" ht="20.25" customHeight="1" thickTop="1" x14ac:dyDescent="0.25">
      <c r="B38" s="26" t="s">
        <v>969</v>
      </c>
      <c r="C38" s="150" t="str">
        <f>IF(COUNT($C$30:$C$37)=0,"",SUM($C$30:$C$37))</f>
        <v/>
      </c>
      <c r="D38" s="30"/>
      <c r="E38" s="56"/>
    </row>
    <row r="39" spans="2:7" ht="30" x14ac:dyDescent="0.25">
      <c r="B39" s="2" t="s">
        <v>1268</v>
      </c>
      <c r="C39" s="16" t="str">
        <f>IF($C$38=$C$28, "Yes", "No")</f>
        <v>Yes</v>
      </c>
      <c r="D39" s="29"/>
      <c r="E39" s="6"/>
    </row>
    <row r="42" spans="2:7" ht="35.25" customHeight="1" x14ac:dyDescent="0.25">
      <c r="B42" s="347" t="s">
        <v>828</v>
      </c>
      <c r="C42" s="347"/>
      <c r="D42" s="347"/>
      <c r="E42" s="347"/>
      <c r="F42" s="347"/>
    </row>
    <row r="43" spans="2:7" ht="24.95" customHeight="1" thickBot="1" x14ac:dyDescent="0.3">
      <c r="B43" s="365" t="s">
        <v>829</v>
      </c>
      <c r="C43" s="366"/>
      <c r="D43" s="366"/>
      <c r="E43" s="366"/>
      <c r="F43" s="366"/>
      <c r="G43" s="367"/>
    </row>
    <row r="44" spans="2:7" ht="21" customHeight="1" thickTop="1" x14ac:dyDescent="0.25">
      <c r="B44" s="243" t="s">
        <v>800</v>
      </c>
      <c r="C44" s="244" t="s">
        <v>117</v>
      </c>
      <c r="D44" s="243" t="s">
        <v>830</v>
      </c>
      <c r="E44" s="245" t="s">
        <v>831</v>
      </c>
      <c r="F44" s="243" t="s">
        <v>832</v>
      </c>
      <c r="G44" s="243" t="s">
        <v>803</v>
      </c>
    </row>
    <row r="45" spans="2:7" ht="45" x14ac:dyDescent="0.25">
      <c r="B45" s="20" t="s">
        <v>1269</v>
      </c>
      <c r="C45" s="188"/>
      <c r="D45" s="333" t="s">
        <v>1035</v>
      </c>
      <c r="E45" s="335" t="str">
        <f>(IF(AND($C$45&lt;&gt;"",$C$46&lt;&gt;""),$C$45/$C$46,"Incomplete"))</f>
        <v>Incomplete</v>
      </c>
      <c r="F45" s="337"/>
      <c r="G45" s="333" t="s">
        <v>1359</v>
      </c>
    </row>
    <row r="46" spans="2:7" ht="45.75" thickBot="1" x14ac:dyDescent="0.3">
      <c r="B46" s="20" t="s">
        <v>1270</v>
      </c>
      <c r="C46" s="190" t="str">
        <f>IF(ISBLANK($C$10),"",$C$10)</f>
        <v/>
      </c>
      <c r="D46" s="334"/>
      <c r="E46" s="336"/>
      <c r="F46" s="322"/>
      <c r="G46" s="334"/>
    </row>
    <row r="47" spans="2:7" ht="33" customHeight="1" x14ac:dyDescent="0.25">
      <c r="B47" s="20" t="s">
        <v>1271</v>
      </c>
      <c r="C47" s="189"/>
      <c r="D47" s="338" t="s">
        <v>1272</v>
      </c>
      <c r="E47" s="339" t="str">
        <f>(IF(AND($C$47&lt;&gt;"",$C$48&lt;&gt;""),$C$47/$C$48,"Incomplete"))</f>
        <v>Incomplete</v>
      </c>
      <c r="F47" s="337"/>
      <c r="G47" s="338"/>
    </row>
    <row r="48" spans="2:7" ht="15.75" thickBot="1" x14ac:dyDescent="0.3">
      <c r="B48" s="20" t="s">
        <v>1273</v>
      </c>
      <c r="C48" s="166"/>
      <c r="D48" s="334"/>
      <c r="E48" s="336"/>
      <c r="F48" s="322"/>
      <c r="G48" s="334"/>
    </row>
    <row r="49" spans="2:7" ht="34.5" customHeight="1" x14ac:dyDescent="0.25">
      <c r="B49" s="22" t="s">
        <v>1274</v>
      </c>
      <c r="C49" s="189"/>
      <c r="D49" s="338" t="s">
        <v>1275</v>
      </c>
      <c r="E49" s="339" t="str">
        <f>(IF(AND($C$49&lt;&gt;"",$C$50&lt;&gt;""),$C$49/$C$50,"Incomplete"))</f>
        <v>Incomplete</v>
      </c>
      <c r="F49" s="337"/>
      <c r="G49" s="338"/>
    </row>
    <row r="50" spans="2:7" ht="42" customHeight="1" thickBot="1" x14ac:dyDescent="0.3">
      <c r="B50" s="21" t="s">
        <v>1276</v>
      </c>
      <c r="C50" s="191" t="str">
        <f>IF(COUNT($C$15,$C$17)=0,"",SUM($C$15,$C$17))</f>
        <v/>
      </c>
      <c r="D50" s="334"/>
      <c r="E50" s="336"/>
      <c r="F50" s="322"/>
      <c r="G50" s="334"/>
    </row>
    <row r="51" spans="2:7" ht="30" x14ac:dyDescent="0.25">
      <c r="B51" s="22" t="s">
        <v>1277</v>
      </c>
      <c r="C51" s="189"/>
      <c r="D51" s="338" t="s">
        <v>1278</v>
      </c>
      <c r="E51" s="339" t="str">
        <f>(IF(AND($C$51&lt;&gt;"",$C$52&lt;&gt;""),$C$51/$C$52,"Incomplete"))</f>
        <v>Incomplete</v>
      </c>
      <c r="F51" s="337"/>
      <c r="G51" s="338"/>
    </row>
    <row r="52" spans="2:7" ht="32.25" customHeight="1" thickBot="1" x14ac:dyDescent="0.3">
      <c r="B52" s="21" t="s">
        <v>1266</v>
      </c>
      <c r="C52" s="166"/>
      <c r="D52" s="334"/>
      <c r="E52" s="336"/>
      <c r="F52" s="322"/>
      <c r="G52" s="334"/>
    </row>
    <row r="53" spans="2:7" ht="30" x14ac:dyDescent="0.25">
      <c r="B53" s="22" t="s">
        <v>1279</v>
      </c>
      <c r="C53" s="189"/>
      <c r="D53" s="338" t="s">
        <v>1280</v>
      </c>
      <c r="E53" s="339" t="str">
        <f>(IF(AND($C$53&lt;&gt;"",$C$54&lt;&gt;""),$C$53/$C$54,"Incomplete"))</f>
        <v>Incomplete</v>
      </c>
      <c r="F53" s="337"/>
      <c r="G53" s="338" t="s">
        <v>1117</v>
      </c>
    </row>
    <row r="54" spans="2:7" ht="15.75" thickBot="1" x14ac:dyDescent="0.3">
      <c r="B54" s="20" t="s">
        <v>1281</v>
      </c>
      <c r="C54" s="166"/>
      <c r="D54" s="334"/>
      <c r="E54" s="336"/>
      <c r="F54" s="322"/>
      <c r="G54" s="334"/>
    </row>
    <row r="55" spans="2:7" x14ac:dyDescent="0.25">
      <c r="B55" s="148"/>
      <c r="C55" s="189"/>
      <c r="D55" s="331"/>
      <c r="E55" s="357" t="str">
        <f>(IF(AND($C$55&lt;&gt;"",$C$56&lt;&gt;""),$C$55/$C$56,"Incomplete"))</f>
        <v>Incomplete</v>
      </c>
      <c r="F55" s="337"/>
      <c r="G55" s="338" t="s">
        <v>827</v>
      </c>
    </row>
    <row r="56" spans="2:7" ht="15.75" thickBot="1" x14ac:dyDescent="0.3">
      <c r="B56" s="149"/>
      <c r="C56" s="166"/>
      <c r="D56" s="332"/>
      <c r="E56" s="358"/>
      <c r="F56" s="322"/>
      <c r="G56" s="334"/>
    </row>
    <row r="57" spans="2:7" x14ac:dyDescent="0.25">
      <c r="B57" s="148"/>
      <c r="C57" s="189"/>
      <c r="D57" s="331"/>
      <c r="E57" s="357" t="str">
        <f>(IF(AND($C$57&lt;&gt;"",$C$58&lt;&gt;""),$C$57/$C$58,"Incomplete"))</f>
        <v>Incomplete</v>
      </c>
      <c r="F57" s="337"/>
      <c r="G57" s="338" t="s">
        <v>827</v>
      </c>
    </row>
    <row r="58" spans="2:7" ht="15.75" thickBot="1" x14ac:dyDescent="0.3">
      <c r="B58" s="149"/>
      <c r="C58" s="166"/>
      <c r="D58" s="332"/>
      <c r="E58" s="358"/>
      <c r="F58" s="322"/>
      <c r="G58" s="334"/>
    </row>
    <row r="59" spans="2:7" x14ac:dyDescent="0.25">
      <c r="B59" s="148"/>
      <c r="C59" s="189"/>
      <c r="D59" s="331"/>
      <c r="E59" s="357" t="str">
        <f>(IF(AND($C$59&lt;&gt;"",$C$60&lt;&gt;""),$C$59/$C$60,"Incomplete"))</f>
        <v>Incomplete</v>
      </c>
      <c r="F59" s="337"/>
      <c r="G59" s="338" t="s">
        <v>827</v>
      </c>
    </row>
    <row r="60" spans="2:7" ht="15.75" thickBot="1" x14ac:dyDescent="0.3">
      <c r="B60" s="149"/>
      <c r="C60" s="166"/>
      <c r="D60" s="332"/>
      <c r="E60" s="358"/>
      <c r="F60" s="322"/>
      <c r="G60" s="334"/>
    </row>
    <row r="62" spans="2:7" ht="41.25" customHeight="1" x14ac:dyDescent="0.25">
      <c r="B62" s="347" t="s">
        <v>843</v>
      </c>
      <c r="C62" s="347"/>
      <c r="D62" s="347"/>
      <c r="E62" s="347"/>
      <c r="F62" s="347"/>
    </row>
    <row r="63" spans="2:7" ht="24.95" customHeight="1" thickBot="1" x14ac:dyDescent="0.3">
      <c r="B63" s="330" t="s">
        <v>844</v>
      </c>
      <c r="C63" s="330"/>
      <c r="D63" s="330"/>
      <c r="E63" s="330"/>
      <c r="F63" s="330"/>
      <c r="G63" s="330"/>
    </row>
    <row r="64" spans="2:7" ht="21" customHeight="1" thickTop="1" thickBot="1" x14ac:dyDescent="0.3">
      <c r="B64" s="237" t="s">
        <v>800</v>
      </c>
      <c r="C64" s="241" t="s">
        <v>117</v>
      </c>
      <c r="D64" s="237" t="s">
        <v>845</v>
      </c>
      <c r="E64" s="242" t="s">
        <v>831</v>
      </c>
      <c r="F64" s="237" t="s">
        <v>832</v>
      </c>
      <c r="G64" s="237" t="s">
        <v>803</v>
      </c>
    </row>
    <row r="65" spans="2:7" ht="30" x14ac:dyDescent="0.25">
      <c r="B65" s="2" t="s">
        <v>1360</v>
      </c>
      <c r="C65" s="192" t="str">
        <f>IF(ISBLANK($C$11),"",$C$11)</f>
        <v/>
      </c>
      <c r="D65" s="328" t="s">
        <v>1282</v>
      </c>
      <c r="E65" s="357" t="str">
        <f>(IF(AND($C$65&lt;&gt;"",$C$66&lt;&gt;""),$C$65/$C$66,"Incomplete"))</f>
        <v>Incomplete</v>
      </c>
      <c r="F65" s="323"/>
      <c r="G65" s="324"/>
    </row>
    <row r="66" spans="2:7" ht="30.75" thickBot="1" x14ac:dyDescent="0.3">
      <c r="B66" s="20" t="s">
        <v>1283</v>
      </c>
      <c r="C66" s="191" t="str">
        <f>IF(ISBLANK($C$10),"",$C$10)</f>
        <v/>
      </c>
      <c r="D66" s="329"/>
      <c r="E66" s="358"/>
      <c r="F66" s="316"/>
      <c r="G66" s="320"/>
    </row>
    <row r="67" spans="2:7" ht="30" x14ac:dyDescent="0.25">
      <c r="B67" s="2" t="s">
        <v>1284</v>
      </c>
      <c r="C67" s="193" t="str">
        <f>IF(ISBLANK($C$12),"",$C$12)</f>
        <v xml:space="preserve"> </v>
      </c>
      <c r="D67" s="362" t="s">
        <v>1285</v>
      </c>
      <c r="E67" s="357" t="str">
        <f>(IF(AND($C$67&lt;&gt;"",$C$68&lt;&gt;""),$C$67/$C$68,"Incomplete"))</f>
        <v>Incomplete</v>
      </c>
      <c r="F67" s="323"/>
      <c r="G67" s="325"/>
    </row>
    <row r="68" spans="2:7" ht="30.75" thickBot="1" x14ac:dyDescent="0.3">
      <c r="B68" s="20" t="s">
        <v>1283</v>
      </c>
      <c r="C68" s="191" t="str">
        <f>IF(ISBLANK($C$10),"",$C$10)</f>
        <v/>
      </c>
      <c r="D68" s="329"/>
      <c r="E68" s="358"/>
      <c r="F68" s="316"/>
      <c r="G68" s="320"/>
    </row>
    <row r="69" spans="2:7" ht="30" x14ac:dyDescent="0.25">
      <c r="B69" s="2" t="s">
        <v>1286</v>
      </c>
      <c r="C69" s="193" t="str">
        <f>IF(ISBLANK($C$13),"",$C$13)</f>
        <v xml:space="preserve"> </v>
      </c>
      <c r="D69" s="338" t="s">
        <v>1287</v>
      </c>
      <c r="E69" s="357" t="str">
        <f>(IF(AND($C$69&lt;&gt;"",$C$70&lt;&gt;""),$C$69/$C$70,"Incomplete"))</f>
        <v>Incomplete</v>
      </c>
      <c r="F69" s="323"/>
      <c r="G69" s="325"/>
    </row>
    <row r="70" spans="2:7" ht="30.75" thickBot="1" x14ac:dyDescent="0.3">
      <c r="B70" s="20" t="s">
        <v>1283</v>
      </c>
      <c r="C70" s="191" t="str">
        <f>IF(ISBLANK($C$10),"",$C$10)</f>
        <v/>
      </c>
      <c r="D70" s="334"/>
      <c r="E70" s="358"/>
      <c r="F70" s="316"/>
      <c r="G70" s="320"/>
    </row>
    <row r="71" spans="2:7" ht="30" x14ac:dyDescent="0.25">
      <c r="B71" s="22" t="s">
        <v>1288</v>
      </c>
      <c r="C71" s="193"/>
      <c r="D71" s="338" t="s">
        <v>1289</v>
      </c>
      <c r="E71" s="357" t="str">
        <f>(IF(AND($C$71&lt;&gt;"",$C$72&lt;&gt;""),$C$71/$C$72,"Incomplete"))</f>
        <v>Incomplete</v>
      </c>
      <c r="F71" s="323"/>
      <c r="G71" s="325"/>
    </row>
    <row r="72" spans="2:7" ht="30.75" thickBot="1" x14ac:dyDescent="0.3">
      <c r="B72" s="20" t="s">
        <v>1283</v>
      </c>
      <c r="C72" s="191" t="str">
        <f>IF(ISBLANK($C$10),"",$C$10)</f>
        <v/>
      </c>
      <c r="D72" s="334"/>
      <c r="E72" s="358"/>
      <c r="F72" s="316"/>
      <c r="G72" s="320"/>
    </row>
    <row r="73" spans="2:7" ht="30" x14ac:dyDescent="0.25">
      <c r="B73" s="22" t="s">
        <v>1290</v>
      </c>
      <c r="C73" s="193"/>
      <c r="D73" s="338" t="s">
        <v>1291</v>
      </c>
      <c r="E73" s="357" t="str">
        <f>(IF(AND($C$73&lt;&gt;"",$C$74&lt;&gt;""),$C$73/$C$74,"Incomplete"))</f>
        <v>Incomplete</v>
      </c>
      <c r="F73" s="323"/>
      <c r="G73" s="325"/>
    </row>
    <row r="74" spans="2:7" ht="30.75" thickBot="1" x14ac:dyDescent="0.3">
      <c r="B74" s="20" t="s">
        <v>1292</v>
      </c>
      <c r="C74" s="191" t="str">
        <f>IF(ISBLANK($C$10),"",$C$10)</f>
        <v/>
      </c>
      <c r="D74" s="334"/>
      <c r="E74" s="358"/>
      <c r="F74" s="316"/>
      <c r="G74" s="320"/>
    </row>
    <row r="75" spans="2:7" x14ac:dyDescent="0.25">
      <c r="B75" s="2" t="s">
        <v>1293</v>
      </c>
      <c r="C75" s="193" t="str">
        <f>IF(ISBLANK($C$20),"",$C$20)</f>
        <v xml:space="preserve"> </v>
      </c>
      <c r="D75" s="338" t="s">
        <v>1294</v>
      </c>
      <c r="E75" s="357" t="str">
        <f>(IF(AND($C$75&lt;&gt;"",$C$76&lt;&gt;""),$C$75/$C$76,"Incomplete"))</f>
        <v>Incomplete</v>
      </c>
      <c r="F75" s="323"/>
      <c r="G75" s="325"/>
    </row>
    <row r="76" spans="2:7" ht="15.75" thickBot="1" x14ac:dyDescent="0.3">
      <c r="B76" s="2" t="s">
        <v>1295</v>
      </c>
      <c r="C76" s="191"/>
      <c r="D76" s="334"/>
      <c r="E76" s="358"/>
      <c r="F76" s="316"/>
      <c r="G76" s="320"/>
    </row>
    <row r="77" spans="2:7" ht="97.5" customHeight="1" x14ac:dyDescent="0.25">
      <c r="B77" s="22" t="s">
        <v>1296</v>
      </c>
      <c r="C77" s="193"/>
      <c r="D77" s="362" t="s">
        <v>1197</v>
      </c>
      <c r="E77" s="357" t="str">
        <f>(IF(AND($C$77&lt;&gt;"",$C$78&lt;&gt;""),$C$77/$C$78,"Incomplete"))</f>
        <v>Incomplete</v>
      </c>
      <c r="F77" s="323"/>
      <c r="G77" s="338" t="s">
        <v>1164</v>
      </c>
    </row>
    <row r="78" spans="2:7" ht="87.75" customHeight="1" thickBot="1" x14ac:dyDescent="0.3">
      <c r="B78" s="20" t="s">
        <v>1255</v>
      </c>
      <c r="C78" s="191" t="str">
        <f>IF(ISBLANK($C$10),"",$C$10)</f>
        <v/>
      </c>
      <c r="D78" s="329"/>
      <c r="E78" s="358"/>
      <c r="F78" s="316"/>
      <c r="G78" s="320"/>
    </row>
    <row r="79" spans="2:7" x14ac:dyDescent="0.25">
      <c r="B79" s="148"/>
      <c r="C79" s="189"/>
      <c r="D79" s="315"/>
      <c r="E79" s="326" t="str">
        <f>(IF(AND($C$79&lt;&gt;"",$C$80&lt;&gt;""),$C$79/$C$80,"Incomplete"))</f>
        <v>Incomplete</v>
      </c>
      <c r="F79" s="315"/>
      <c r="G79" s="338" t="s">
        <v>827</v>
      </c>
    </row>
    <row r="80" spans="2:7" ht="15.75" thickBot="1" x14ac:dyDescent="0.3">
      <c r="B80" s="149"/>
      <c r="C80" s="166"/>
      <c r="D80" s="316"/>
      <c r="E80" s="318"/>
      <c r="F80" s="316"/>
      <c r="G80" s="334"/>
    </row>
    <row r="81" spans="2:7" x14ac:dyDescent="0.25">
      <c r="B81" s="148"/>
      <c r="C81" s="189"/>
      <c r="D81" s="315"/>
      <c r="E81" s="357" t="str">
        <f>(IF(AND($C$81&lt;&gt;"",$C$82&lt;&gt;""),$C$81/$C$82,"Incomplete"))</f>
        <v>Incomplete</v>
      </c>
      <c r="F81" s="315"/>
      <c r="G81" s="338" t="s">
        <v>827</v>
      </c>
    </row>
    <row r="82" spans="2:7" ht="15.75" thickBot="1" x14ac:dyDescent="0.3">
      <c r="B82" s="149"/>
      <c r="C82" s="166"/>
      <c r="D82" s="316"/>
      <c r="E82" s="358"/>
      <c r="F82" s="316"/>
      <c r="G82" s="334"/>
    </row>
    <row r="83" spans="2:7" x14ac:dyDescent="0.25">
      <c r="B83" s="148"/>
      <c r="C83" s="189"/>
      <c r="D83" s="315"/>
      <c r="E83" s="357" t="str">
        <f>(IF(AND($C$83&lt;&gt;"",$C$84&lt;&gt;""),$C$83/$C$84,"Incomplete"))</f>
        <v>Incomplete</v>
      </c>
      <c r="F83" s="315"/>
      <c r="G83" s="416" t="s">
        <v>827</v>
      </c>
    </row>
    <row r="84" spans="2:7" ht="15.75" thickBot="1" x14ac:dyDescent="0.3">
      <c r="B84" s="149"/>
      <c r="C84" s="166"/>
      <c r="D84" s="316"/>
      <c r="E84" s="358"/>
      <c r="F84" s="316"/>
      <c r="G84" s="334"/>
    </row>
    <row r="86" spans="2:7" ht="60.75" customHeight="1" x14ac:dyDescent="0.25">
      <c r="B86" s="314" t="s">
        <v>848</v>
      </c>
      <c r="C86" s="314"/>
      <c r="D86" s="314"/>
      <c r="E86" s="314"/>
      <c r="F86" s="314"/>
    </row>
    <row r="87" spans="2:7" ht="24.95" customHeight="1" thickBot="1" x14ac:dyDescent="0.3">
      <c r="B87" s="305" t="s">
        <v>849</v>
      </c>
      <c r="C87" s="306"/>
      <c r="D87" s="306"/>
      <c r="E87" s="306"/>
      <c r="F87" s="306"/>
      <c r="G87" s="307"/>
    </row>
    <row r="88" spans="2:7" ht="21" customHeight="1" thickTop="1" x14ac:dyDescent="0.25">
      <c r="B88" s="237" t="s">
        <v>800</v>
      </c>
      <c r="C88" s="308" t="s">
        <v>850</v>
      </c>
      <c r="D88" s="309"/>
      <c r="E88" s="310"/>
      <c r="F88" s="238" t="s">
        <v>832</v>
      </c>
      <c r="G88" s="237" t="s">
        <v>803</v>
      </c>
    </row>
    <row r="89" spans="2:7" ht="38.25" x14ac:dyDescent="0.25">
      <c r="B89" s="2" t="s">
        <v>955</v>
      </c>
      <c r="C89" s="407"/>
      <c r="D89" s="408"/>
      <c r="E89" s="409"/>
      <c r="F89" s="151"/>
      <c r="G89" s="224" t="s">
        <v>852</v>
      </c>
    </row>
    <row r="90" spans="2:7" ht="45" x14ac:dyDescent="0.25">
      <c r="B90" s="3" t="s">
        <v>1354</v>
      </c>
      <c r="C90" s="407"/>
      <c r="D90" s="408"/>
      <c r="E90" s="409"/>
      <c r="F90" s="151"/>
      <c r="G90" s="224" t="s">
        <v>852</v>
      </c>
    </row>
    <row r="91" spans="2:7" ht="38.25" x14ac:dyDescent="0.25">
      <c r="B91" s="3" t="s">
        <v>851</v>
      </c>
      <c r="C91" s="311"/>
      <c r="D91" s="312"/>
      <c r="E91" s="313"/>
      <c r="F91" s="208"/>
      <c r="G91" s="229" t="s">
        <v>852</v>
      </c>
    </row>
    <row r="92" spans="2:7" ht="38.25" x14ac:dyDescent="0.25">
      <c r="B92" s="3" t="s">
        <v>853</v>
      </c>
      <c r="C92" s="311"/>
      <c r="D92" s="312"/>
      <c r="E92" s="313"/>
      <c r="F92" s="208"/>
      <c r="G92" s="229" t="s">
        <v>852</v>
      </c>
    </row>
  </sheetData>
  <sheetProtection algorithmName="SHA-512" hashValue="6Bw1nbSaLtcR9/AlYbSNxfiDmU1MX9Qlnrcz+lnt6zt6bfNnkOtjBRbgn/sockuFrb8Vr2pANt9xxYDb7PqEJA==" saltValue="J2OVYVoBiI0QuUnF2BpBDQ==" spinCount="100000" sheet="1" objects="1" scenarios="1"/>
  <mergeCells count="99">
    <mergeCell ref="B2:G2"/>
    <mergeCell ref="D34:E34"/>
    <mergeCell ref="D35:E35"/>
    <mergeCell ref="D36:E36"/>
    <mergeCell ref="B4:B5"/>
    <mergeCell ref="B7:E7"/>
    <mergeCell ref="B8:F8"/>
    <mergeCell ref="B26:E26"/>
    <mergeCell ref="D27:E27"/>
    <mergeCell ref="D37:E37"/>
    <mergeCell ref="B42:F42"/>
    <mergeCell ref="B43:G43"/>
    <mergeCell ref="D28:E28"/>
    <mergeCell ref="D30:E30"/>
    <mergeCell ref="D31:E31"/>
    <mergeCell ref="D32:E32"/>
    <mergeCell ref="D33:E33"/>
    <mergeCell ref="B29:F29"/>
    <mergeCell ref="D45:D46"/>
    <mergeCell ref="E45:E46"/>
    <mergeCell ref="F45:F46"/>
    <mergeCell ref="G45:G46"/>
    <mergeCell ref="D53:D54"/>
    <mergeCell ref="E53:E54"/>
    <mergeCell ref="F53:F54"/>
    <mergeCell ref="G53:G54"/>
    <mergeCell ref="D51:D52"/>
    <mergeCell ref="E51:E52"/>
    <mergeCell ref="D47:D48"/>
    <mergeCell ref="E47:E48"/>
    <mergeCell ref="F47:F48"/>
    <mergeCell ref="G47:G48"/>
    <mergeCell ref="G51:G52"/>
    <mergeCell ref="G49:G50"/>
    <mergeCell ref="D59:D60"/>
    <mergeCell ref="E59:E60"/>
    <mergeCell ref="F59:F60"/>
    <mergeCell ref="G59:G60"/>
    <mergeCell ref="B62:F62"/>
    <mergeCell ref="E55:E56"/>
    <mergeCell ref="F55:F56"/>
    <mergeCell ref="G55:G56"/>
    <mergeCell ref="D57:D58"/>
    <mergeCell ref="E57:E58"/>
    <mergeCell ref="F57:F58"/>
    <mergeCell ref="G57:G58"/>
    <mergeCell ref="E67:E68"/>
    <mergeCell ref="F67:F68"/>
    <mergeCell ref="G67:G68"/>
    <mergeCell ref="G69:G70"/>
    <mergeCell ref="D71:D72"/>
    <mergeCell ref="E71:E72"/>
    <mergeCell ref="F71:F72"/>
    <mergeCell ref="G71:G72"/>
    <mergeCell ref="D69:D70"/>
    <mergeCell ref="G75:G76"/>
    <mergeCell ref="B87:G87"/>
    <mergeCell ref="C88:E88"/>
    <mergeCell ref="G77:G78"/>
    <mergeCell ref="G81:G82"/>
    <mergeCell ref="D83:D84"/>
    <mergeCell ref="E83:E84"/>
    <mergeCell ref="F83:F84"/>
    <mergeCell ref="G83:G84"/>
    <mergeCell ref="D81:D82"/>
    <mergeCell ref="E81:E82"/>
    <mergeCell ref="F81:F82"/>
    <mergeCell ref="G79:G80"/>
    <mergeCell ref="D79:D80"/>
    <mergeCell ref="E79:E80"/>
    <mergeCell ref="D77:D78"/>
    <mergeCell ref="F51:F52"/>
    <mergeCell ref="D49:D50"/>
    <mergeCell ref="E49:E50"/>
    <mergeCell ref="F49:F50"/>
    <mergeCell ref="D73:D74"/>
    <mergeCell ref="F69:F70"/>
    <mergeCell ref="E73:E74"/>
    <mergeCell ref="E69:E70"/>
    <mergeCell ref="B63:G63"/>
    <mergeCell ref="D55:D56"/>
    <mergeCell ref="G73:G74"/>
    <mergeCell ref="D65:D66"/>
    <mergeCell ref="E65:E66"/>
    <mergeCell ref="F65:F66"/>
    <mergeCell ref="G65:G66"/>
    <mergeCell ref="D67:D68"/>
    <mergeCell ref="C91:E91"/>
    <mergeCell ref="C92:E92"/>
    <mergeCell ref="B86:F86"/>
    <mergeCell ref="F73:F74"/>
    <mergeCell ref="F79:F80"/>
    <mergeCell ref="C90:E90"/>
    <mergeCell ref="C89:E89"/>
    <mergeCell ref="E77:E78"/>
    <mergeCell ref="F77:F78"/>
    <mergeCell ref="E75:E76"/>
    <mergeCell ref="F75:F76"/>
    <mergeCell ref="D75:D76"/>
  </mergeCells>
  <conditionalFormatting sqref="C39">
    <cfRule type="containsText" dxfId="3" priority="1" operator="containsText" text="No">
      <formula>NOT(ISERROR(SEARCH("No",C39)))</formula>
    </cfRule>
    <cfRule type="containsText" dxfId="2" priority="2" operator="containsText" text="Yes">
      <formula>NOT(ISERROR(SEARCH("Yes",C39)))</formula>
    </cfRule>
  </conditionalFormatting>
  <dataValidations count="1">
    <dataValidation type="date" allowBlank="1" showInputMessage="1" showErrorMessage="1" sqref="D4:D5" xr:uid="{9C609594-4D9D-466D-8339-5C06446DAFE8}">
      <formula1>44562</formula1>
      <formula2>50771</formula2>
    </dataValidation>
  </dataValidations>
  <hyperlinks>
    <hyperlink ref="G89" r:id="rId1" display="The Opioid and Substance Use Action Plan (OSUAP) Data Dashboard can be found here. Use the &quot;Metrics&quot; tab to find the &quot;Metric&quot; (i.e., Outcome Measure, Population-Level) and &quot;Place&quot; to find your county. " xr:uid="{4C871138-1A45-4D61-A939-9BD175CC1DF4}"/>
    <hyperlink ref="G90" r:id="rId2" display="The Opioid and Substance Use Action Plan (OSUAP) Data Dashboard can be found here. Use the &quot;Metrics&quot; tab to find the &quot;Metric&quot; (i.e., Outcome Measure, Population-Level) and &quot;Place&quot; to find your county. " xr:uid="{B53D23E6-D877-4E71-97C0-ED651722106A}"/>
    <hyperlink ref="G91:G92" r:id="rId3" display="The Opioid and Substance Use Action Plan (OSUAP) Data Dashboard can be found here. Use the &quot;Metrics&quot; tab to find the &quot;Metric&quot; (i.e., Outcome Measure, Population-Level) and &quot;Place&quot; to find your county. " xr:uid="{AB4DF886-9F14-493D-96A7-341E5C9EE3DF}"/>
    <hyperlink ref="G91" r:id="rId4" display="The Opioid and Substance Use Action Plan (OSUAP) Data Dashboard can be found here. Use the &quot;Metrics&quot; tab to find the &quot;Metric&quot; (i.e., Outcome Measure, Population-Level) and &quot;Place&quot; to find your county. " xr:uid="{7EF3634A-8930-4842-9CAA-9BE07B6886AE}"/>
    <hyperlink ref="G92" r:id="rId5" display="The Opioid and Substance Use Action Plan (OSUAP) Data Dashboard can be found here. Use the &quot;Metrics&quot; tab to find the &quot;Metric&quot; (i.e., Outcome Measure, Population-Level) and &quot;Place&quot; to find your county. " xr:uid="{8532D956-C242-4700-AAFA-7F60D67EFAA0}"/>
  </hyperlinks>
  <pageMargins left="0.7" right="0.7" top="0.75" bottom="0.75" header="0.3" footer="0.3"/>
  <pageSetup orientation="portrait" r:id="rId6"/>
  <ignoredErrors>
    <ignoredError sqref="C67:C69" 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D54FC69D-C920-49CF-84EA-6F6FAC05F7E8}">
          <x14:formula1>
            <xm:f>Lists!$B$2:$B$3</xm:f>
          </x14:formula1>
          <xm:sqref>D10:D24</xm:sqref>
        </x14:dataValidation>
        <x14:dataValidation type="list" allowBlank="1" showInputMessage="1" showErrorMessage="1" xr:uid="{02C05317-3AB8-41AE-8BD0-AC86B18D1982}">
          <x14:formula1>
            <xm:f>Lists!$E$2:$E$3</xm:f>
          </x14:formula1>
          <xm:sqref>C89:E90 C91:C92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99325-E4DB-4A44-A045-D81E3CB4C1D9}">
  <sheetPr codeName="Sheet16">
    <tabColor rgb="FFBB3C21"/>
  </sheetPr>
  <dimension ref="B2:G99"/>
  <sheetViews>
    <sheetView zoomScaleNormal="100" workbookViewId="0">
      <selection activeCell="B2" sqref="B2:G2"/>
    </sheetView>
  </sheetViews>
  <sheetFormatPr defaultColWidth="9.140625" defaultRowHeight="15" x14ac:dyDescent="0.25"/>
  <cols>
    <col min="1" max="1" width="3.5703125" style="11" customWidth="1"/>
    <col min="2" max="2" width="56.7109375" style="27" customWidth="1"/>
    <col min="3" max="3" width="13.7109375" style="7" customWidth="1"/>
    <col min="4" max="4" width="29.7109375" style="34" customWidth="1"/>
    <col min="5" max="5" width="40.7109375" style="7" customWidth="1"/>
    <col min="6" max="7" width="60.7109375" style="34" customWidth="1"/>
    <col min="8" max="16384" width="9.140625" style="11"/>
  </cols>
  <sheetData>
    <row r="2" spans="2:7" ht="29.25" thickBot="1" x14ac:dyDescent="0.3">
      <c r="B2" s="418" t="s">
        <v>1297</v>
      </c>
      <c r="C2" s="418"/>
      <c r="D2" s="418"/>
      <c r="E2" s="418"/>
      <c r="F2" s="418"/>
      <c r="G2" s="418"/>
    </row>
    <row r="3" spans="2:7" ht="29.25" thickTop="1" x14ac:dyDescent="0.25">
      <c r="B3" s="10"/>
      <c r="C3" s="32"/>
      <c r="D3" s="10"/>
      <c r="E3" s="32"/>
      <c r="G3" s="27"/>
    </row>
    <row r="4" spans="2:7" ht="17.25" customHeight="1" x14ac:dyDescent="0.25">
      <c r="B4" s="344" t="s">
        <v>796</v>
      </c>
      <c r="C4" s="9" t="s">
        <v>797</v>
      </c>
      <c r="D4" s="129">
        <f>Lists!B126</f>
        <v>45474</v>
      </c>
      <c r="E4" s="32"/>
      <c r="G4" s="27"/>
    </row>
    <row r="5" spans="2:7" ht="17.25" customHeight="1" x14ac:dyDescent="0.25">
      <c r="B5" s="345"/>
      <c r="C5" s="9" t="s">
        <v>798</v>
      </c>
      <c r="D5" s="129">
        <f>Lists!B127</f>
        <v>45838</v>
      </c>
      <c r="E5" s="32"/>
      <c r="G5" s="27"/>
    </row>
    <row r="6" spans="2:7" ht="28.5" x14ac:dyDescent="0.25">
      <c r="B6" s="10"/>
      <c r="G6" s="27"/>
    </row>
    <row r="7" spans="2:7" s="34" customFormat="1" ht="61.5" customHeight="1" x14ac:dyDescent="0.25">
      <c r="B7" s="347" t="s">
        <v>855</v>
      </c>
      <c r="C7" s="347"/>
      <c r="D7" s="327"/>
      <c r="E7" s="347"/>
    </row>
    <row r="8" spans="2:7" ht="24.95" customHeight="1" thickBot="1" x14ac:dyDescent="0.3">
      <c r="B8" s="348" t="s">
        <v>799</v>
      </c>
      <c r="C8" s="349"/>
      <c r="D8" s="349"/>
      <c r="E8" s="349"/>
      <c r="F8" s="350"/>
    </row>
    <row r="9" spans="2:7" ht="21" customHeight="1" thickTop="1" x14ac:dyDescent="0.25">
      <c r="B9" s="266" t="s">
        <v>800</v>
      </c>
      <c r="C9" s="254" t="s">
        <v>117</v>
      </c>
      <c r="D9" s="255" t="s">
        <v>801</v>
      </c>
      <c r="E9" s="256" t="s">
        <v>832</v>
      </c>
      <c r="F9" s="257" t="s">
        <v>803</v>
      </c>
    </row>
    <row r="10" spans="2:7" ht="117" x14ac:dyDescent="0.25">
      <c r="B10" s="20" t="s">
        <v>1298</v>
      </c>
      <c r="C10" s="194"/>
      <c r="D10" s="131"/>
      <c r="E10" s="196"/>
      <c r="F10" s="200" t="s">
        <v>1299</v>
      </c>
    </row>
    <row r="11" spans="2:7" x14ac:dyDescent="0.25">
      <c r="B11" s="2" t="s">
        <v>1300</v>
      </c>
      <c r="C11" s="194"/>
      <c r="D11" s="131"/>
      <c r="E11" s="151"/>
      <c r="F11" s="25"/>
    </row>
    <row r="12" spans="2:7" ht="30" x14ac:dyDescent="0.25">
      <c r="B12" s="2" t="s">
        <v>1301</v>
      </c>
      <c r="C12" s="194"/>
      <c r="D12" s="131"/>
      <c r="E12" s="151"/>
      <c r="F12" s="25"/>
    </row>
    <row r="13" spans="2:7" x14ac:dyDescent="0.25">
      <c r="B13" s="2" t="s">
        <v>1302</v>
      </c>
      <c r="C13" s="194"/>
      <c r="D13" s="131"/>
      <c r="E13" s="151"/>
      <c r="F13" s="25"/>
    </row>
    <row r="14" spans="2:7" x14ac:dyDescent="0.25">
      <c r="B14" s="2" t="s">
        <v>1303</v>
      </c>
      <c r="C14" s="194"/>
      <c r="D14" s="131"/>
      <c r="E14" s="151"/>
      <c r="F14" s="25"/>
    </row>
    <row r="15" spans="2:7" x14ac:dyDescent="0.25">
      <c r="B15" s="2" t="s">
        <v>1304</v>
      </c>
      <c r="C15" s="194"/>
      <c r="D15" s="131"/>
      <c r="E15" s="151"/>
      <c r="F15" s="25"/>
    </row>
    <row r="16" spans="2:7" x14ac:dyDescent="0.25">
      <c r="B16" s="2" t="s">
        <v>1305</v>
      </c>
      <c r="C16" s="194"/>
      <c r="D16" s="131"/>
      <c r="E16" s="196"/>
      <c r="F16" s="25"/>
    </row>
    <row r="17" spans="2:6" ht="30" x14ac:dyDescent="0.25">
      <c r="B17" s="2" t="s">
        <v>961</v>
      </c>
      <c r="C17" s="194"/>
      <c r="D17" s="131"/>
      <c r="E17" s="196"/>
      <c r="F17" s="25"/>
    </row>
    <row r="18" spans="2:6" ht="45" x14ac:dyDescent="0.25">
      <c r="B18" s="2" t="s">
        <v>962</v>
      </c>
      <c r="C18" s="194"/>
      <c r="D18" s="131"/>
      <c r="E18" s="196"/>
      <c r="F18" s="25"/>
    </row>
    <row r="19" spans="2:6" ht="45" x14ac:dyDescent="0.25">
      <c r="B19" s="2" t="s">
        <v>963</v>
      </c>
      <c r="C19" s="194"/>
      <c r="D19" s="131"/>
      <c r="E19" s="196"/>
      <c r="F19" s="25"/>
    </row>
    <row r="20" spans="2:6" ht="30" x14ac:dyDescent="0.25">
      <c r="B20" s="2" t="s">
        <v>964</v>
      </c>
      <c r="C20" s="194"/>
      <c r="D20" s="131"/>
      <c r="E20" s="196"/>
      <c r="F20" s="25"/>
    </row>
    <row r="21" spans="2:6" ht="30" x14ac:dyDescent="0.25">
      <c r="B21" s="2" t="s">
        <v>965</v>
      </c>
      <c r="C21" s="194"/>
      <c r="D21" s="131"/>
      <c r="E21" s="196"/>
      <c r="F21" s="25"/>
    </row>
    <row r="22" spans="2:6" ht="30" x14ac:dyDescent="0.25">
      <c r="B22" s="2" t="s">
        <v>1225</v>
      </c>
      <c r="C22" s="194"/>
      <c r="D22" s="131"/>
      <c r="E22" s="151"/>
      <c r="F22" s="25"/>
    </row>
    <row r="23" spans="2:6" ht="45" x14ac:dyDescent="0.25">
      <c r="B23" s="2" t="s">
        <v>1226</v>
      </c>
      <c r="C23" s="194"/>
      <c r="D23" s="131"/>
      <c r="E23" s="151"/>
      <c r="F23" s="25"/>
    </row>
    <row r="24" spans="2:6" ht="30" x14ac:dyDescent="0.25">
      <c r="B24" s="2" t="s">
        <v>1227</v>
      </c>
      <c r="C24" s="194"/>
      <c r="D24" s="131"/>
      <c r="E24" s="151"/>
      <c r="F24" s="25"/>
    </row>
    <row r="25" spans="2:6" ht="30" x14ac:dyDescent="0.25">
      <c r="B25" s="2" t="s">
        <v>1228</v>
      </c>
      <c r="C25" s="194"/>
      <c r="D25" s="131"/>
      <c r="E25" s="151"/>
      <c r="F25" s="25"/>
    </row>
    <row r="26" spans="2:6" ht="30" x14ac:dyDescent="0.25">
      <c r="B26" s="2" t="s">
        <v>1229</v>
      </c>
      <c r="C26" s="194"/>
      <c r="D26" s="131"/>
      <c r="E26" s="151"/>
      <c r="F26" s="25"/>
    </row>
    <row r="27" spans="2:6" x14ac:dyDescent="0.25">
      <c r="B27" s="2" t="s">
        <v>856</v>
      </c>
      <c r="C27" s="194"/>
      <c r="D27" s="131"/>
      <c r="E27" s="151"/>
      <c r="F27" s="25" t="s">
        <v>1117</v>
      </c>
    </row>
    <row r="28" spans="2:6" x14ac:dyDescent="0.25">
      <c r="B28" s="151"/>
      <c r="C28" s="194"/>
      <c r="D28" s="131"/>
      <c r="E28" s="151"/>
      <c r="F28" s="182" t="s">
        <v>827</v>
      </c>
    </row>
    <row r="29" spans="2:6" x14ac:dyDescent="0.25">
      <c r="B29" s="151"/>
      <c r="C29" s="194"/>
      <c r="D29" s="131"/>
      <c r="E29" s="151"/>
      <c r="F29" s="182" t="s">
        <v>827</v>
      </c>
    </row>
    <row r="30" spans="2:6" x14ac:dyDescent="0.25">
      <c r="B30" s="151"/>
      <c r="C30" s="194"/>
      <c r="D30" s="131"/>
      <c r="E30" s="151"/>
      <c r="F30" s="182" t="s">
        <v>827</v>
      </c>
    </row>
    <row r="32" spans="2:6" ht="33" customHeight="1" x14ac:dyDescent="0.25">
      <c r="B32" s="363" t="s">
        <v>1306</v>
      </c>
      <c r="C32" s="363"/>
      <c r="D32" s="363"/>
      <c r="E32" s="363"/>
    </row>
    <row r="33" spans="2:6" ht="21" customHeight="1" thickBot="1" x14ac:dyDescent="0.3">
      <c r="B33" s="250" t="s">
        <v>914</v>
      </c>
      <c r="C33" s="252" t="s">
        <v>117</v>
      </c>
      <c r="D33" s="371" t="s">
        <v>832</v>
      </c>
      <c r="E33" s="371"/>
      <c r="F33" s="250" t="s">
        <v>803</v>
      </c>
    </row>
    <row r="34" spans="2:6" ht="117.75" thickTop="1" x14ac:dyDescent="0.25">
      <c r="B34" s="2" t="s">
        <v>1298</v>
      </c>
      <c r="C34" s="33" t="str">
        <f>IF(ISBLANK($C$10),"",$C$10)</f>
        <v/>
      </c>
      <c r="D34" s="323"/>
      <c r="E34" s="323"/>
      <c r="F34" s="200" t="s">
        <v>1299</v>
      </c>
    </row>
    <row r="35" spans="2:6" x14ac:dyDescent="0.25">
      <c r="B35" s="368" t="s">
        <v>1307</v>
      </c>
      <c r="C35" s="369"/>
      <c r="D35" s="369"/>
      <c r="E35" s="369"/>
      <c r="F35" s="370"/>
    </row>
    <row r="36" spans="2:6" x14ac:dyDescent="0.25">
      <c r="B36" s="2" t="s">
        <v>917</v>
      </c>
      <c r="C36" s="186"/>
      <c r="D36" s="323"/>
      <c r="E36" s="323"/>
      <c r="F36" s="25"/>
    </row>
    <row r="37" spans="2:6" x14ac:dyDescent="0.25">
      <c r="B37" s="2" t="s">
        <v>918</v>
      </c>
      <c r="C37" s="186"/>
      <c r="D37" s="380"/>
      <c r="E37" s="393"/>
      <c r="F37" s="25"/>
    </row>
    <row r="38" spans="2:6" x14ac:dyDescent="0.25">
      <c r="B38" s="2" t="s">
        <v>919</v>
      </c>
      <c r="C38" s="186"/>
      <c r="D38" s="380"/>
      <c r="E38" s="393"/>
      <c r="F38" s="25"/>
    </row>
    <row r="39" spans="2:6" x14ac:dyDescent="0.25">
      <c r="B39" s="2" t="s">
        <v>920</v>
      </c>
      <c r="C39" s="186"/>
      <c r="D39" s="380"/>
      <c r="E39" s="393"/>
      <c r="F39" s="25"/>
    </row>
    <row r="40" spans="2:6" x14ac:dyDescent="0.25">
      <c r="B40" s="2" t="s">
        <v>921</v>
      </c>
      <c r="C40" s="186"/>
      <c r="D40" s="380"/>
      <c r="E40" s="393"/>
      <c r="F40" s="25"/>
    </row>
    <row r="41" spans="2:6" x14ac:dyDescent="0.25">
      <c r="B41" s="2" t="s">
        <v>922</v>
      </c>
      <c r="C41" s="186"/>
      <c r="D41" s="380"/>
      <c r="E41" s="393"/>
      <c r="F41" s="25"/>
    </row>
    <row r="42" spans="2:6" x14ac:dyDescent="0.25">
      <c r="B42" s="2" t="s">
        <v>923</v>
      </c>
      <c r="C42" s="186"/>
      <c r="D42" s="380"/>
      <c r="E42" s="393"/>
      <c r="F42" s="25"/>
    </row>
    <row r="43" spans="2:6" ht="15.75" thickBot="1" x14ac:dyDescent="0.3">
      <c r="B43" s="52" t="s">
        <v>924</v>
      </c>
      <c r="C43" s="187"/>
      <c r="D43" s="380"/>
      <c r="E43" s="393"/>
      <c r="F43" s="25"/>
    </row>
    <row r="44" spans="2:6" ht="20.25" customHeight="1" thickTop="1" x14ac:dyDescent="0.25">
      <c r="B44" s="26" t="s">
        <v>969</v>
      </c>
      <c r="C44" s="150" t="str">
        <f>IF(COUNT($C$36:$C$43)=0,"",SUM($C$36:$C$43))</f>
        <v/>
      </c>
      <c r="D44" s="30"/>
      <c r="E44" s="56"/>
    </row>
    <row r="45" spans="2:6" ht="30" customHeight="1" x14ac:dyDescent="0.25">
      <c r="B45" s="2" t="s">
        <v>1308</v>
      </c>
      <c r="C45" s="16" t="str">
        <f>IF($C$44=$C$34, "Yes", "No")</f>
        <v>Yes</v>
      </c>
      <c r="D45" s="29"/>
      <c r="E45" s="6"/>
    </row>
    <row r="48" spans="2:6" ht="35.25" customHeight="1" x14ac:dyDescent="0.25">
      <c r="B48" s="347" t="s">
        <v>828</v>
      </c>
      <c r="C48" s="347"/>
      <c r="D48" s="347"/>
      <c r="E48" s="347"/>
      <c r="F48" s="347"/>
    </row>
    <row r="49" spans="2:7" ht="24.95" customHeight="1" thickBot="1" x14ac:dyDescent="0.3">
      <c r="B49" s="365" t="s">
        <v>829</v>
      </c>
      <c r="C49" s="366"/>
      <c r="D49" s="366"/>
      <c r="E49" s="366"/>
      <c r="F49" s="366"/>
      <c r="G49" s="367"/>
    </row>
    <row r="50" spans="2:7" ht="21" customHeight="1" thickTop="1" x14ac:dyDescent="0.25">
      <c r="B50" s="243" t="s">
        <v>800</v>
      </c>
      <c r="C50" s="244" t="s">
        <v>117</v>
      </c>
      <c r="D50" s="243" t="s">
        <v>830</v>
      </c>
      <c r="E50" s="245" t="s">
        <v>831</v>
      </c>
      <c r="F50" s="243" t="s">
        <v>832</v>
      </c>
      <c r="G50" s="243" t="s">
        <v>803</v>
      </c>
    </row>
    <row r="51" spans="2:7" ht="30" x14ac:dyDescent="0.25">
      <c r="B51" s="2" t="s">
        <v>1309</v>
      </c>
      <c r="C51" s="192"/>
      <c r="D51" s="333" t="s">
        <v>972</v>
      </c>
      <c r="E51" s="335" t="str">
        <f>(IF(AND($C$51&lt;&gt;"",$C$52&lt;&gt;""),$C$51/$C$52,"Incomplete"))</f>
        <v>Incomplete</v>
      </c>
      <c r="F51" s="337"/>
      <c r="G51" s="333"/>
    </row>
    <row r="52" spans="2:7" ht="30.75" thickBot="1" x14ac:dyDescent="0.3">
      <c r="B52" s="21" t="s">
        <v>1298</v>
      </c>
      <c r="C52" s="190" t="str">
        <f>IF(ISBLANK($C$10),"",$C$10)</f>
        <v/>
      </c>
      <c r="D52" s="334"/>
      <c r="E52" s="336"/>
      <c r="F52" s="322"/>
      <c r="G52" s="334"/>
    </row>
    <row r="53" spans="2:7" ht="30" x14ac:dyDescent="0.25">
      <c r="B53" s="2" t="s">
        <v>1310</v>
      </c>
      <c r="C53" s="193" t="str">
        <f>IF(ISBLANK($C$12),"",$C$12)</f>
        <v/>
      </c>
      <c r="D53" s="338" t="s">
        <v>1311</v>
      </c>
      <c r="E53" s="339" t="str">
        <f>(IF(AND($C$53&lt;&gt;"",$C$54&lt;&gt;""),$C$53/$C$54,"Incomplete"))</f>
        <v>Incomplete</v>
      </c>
      <c r="F53" s="337"/>
      <c r="G53" s="338"/>
    </row>
    <row r="54" spans="2:7" ht="30.75" thickBot="1" x14ac:dyDescent="0.3">
      <c r="B54" s="2" t="s">
        <v>1298</v>
      </c>
      <c r="C54" s="191" t="str">
        <f>IF(ISBLANK($C$10),"",$C$10)</f>
        <v/>
      </c>
      <c r="D54" s="334"/>
      <c r="E54" s="336"/>
      <c r="F54" s="322"/>
      <c r="G54" s="334"/>
    </row>
    <row r="55" spans="2:7" x14ac:dyDescent="0.25">
      <c r="B55" s="22" t="s">
        <v>1302</v>
      </c>
      <c r="C55" s="193" t="str">
        <f>IF(ISBLANK($C$13),"",$C$13)</f>
        <v/>
      </c>
      <c r="D55" s="338" t="s">
        <v>1312</v>
      </c>
      <c r="E55" s="339" t="str">
        <f>(IF(AND($C$55&lt;&gt;"",$C$56&lt;&gt;""),$C$55/$C$56,"Incomplete"))</f>
        <v>Incomplete</v>
      </c>
      <c r="F55" s="337"/>
      <c r="G55" s="338"/>
    </row>
    <row r="56" spans="2:7" ht="15.75" thickBot="1" x14ac:dyDescent="0.3">
      <c r="B56" s="21" t="s">
        <v>1313</v>
      </c>
      <c r="C56" s="191"/>
      <c r="D56" s="334"/>
      <c r="E56" s="336"/>
      <c r="F56" s="322"/>
      <c r="G56" s="334"/>
    </row>
    <row r="57" spans="2:7" x14ac:dyDescent="0.25">
      <c r="B57" s="22" t="s">
        <v>1303</v>
      </c>
      <c r="C57" s="193" t="str">
        <f>IF(ISBLANK($C$14),"",$C$14)</f>
        <v/>
      </c>
      <c r="D57" s="338" t="s">
        <v>1314</v>
      </c>
      <c r="E57" s="339" t="str">
        <f>(IF(AND($C$57&lt;&gt;"",$C$58&lt;&gt;""),$C$57/$C$58,"Incomplete"))</f>
        <v>Incomplete</v>
      </c>
      <c r="F57" s="337"/>
      <c r="G57" s="338"/>
    </row>
    <row r="58" spans="2:7" ht="15.75" thickBot="1" x14ac:dyDescent="0.3">
      <c r="B58" s="21" t="s">
        <v>1315</v>
      </c>
      <c r="C58" s="191"/>
      <c r="D58" s="334"/>
      <c r="E58" s="336"/>
      <c r="F58" s="322"/>
      <c r="G58" s="334"/>
    </row>
    <row r="59" spans="2:7" x14ac:dyDescent="0.25">
      <c r="B59" s="22" t="s">
        <v>856</v>
      </c>
      <c r="C59" s="193" t="str">
        <f>IF(ISBLANK($C$27),"",$C$27)</f>
        <v/>
      </c>
      <c r="D59" s="338" t="s">
        <v>980</v>
      </c>
      <c r="E59" s="339" t="str">
        <f>(IF(AND($C$59&lt;&gt;"",$C$60&lt;&gt;""),$C$59/$C$60,"Incomplete"))</f>
        <v>Incomplete</v>
      </c>
      <c r="F59" s="337"/>
      <c r="G59" s="338" t="s">
        <v>1117</v>
      </c>
    </row>
    <row r="60" spans="2:7" ht="30.75" thickBot="1" x14ac:dyDescent="0.3">
      <c r="B60" s="21" t="s">
        <v>1298</v>
      </c>
      <c r="C60" s="191" t="str">
        <f>IF(ISBLANK($C$10),"",$C$10)</f>
        <v/>
      </c>
      <c r="D60" s="334"/>
      <c r="E60" s="336"/>
      <c r="F60" s="322"/>
      <c r="G60" s="334"/>
    </row>
    <row r="61" spans="2:7" x14ac:dyDescent="0.25">
      <c r="B61" s="148"/>
      <c r="C61" s="189"/>
      <c r="D61" s="331"/>
      <c r="E61" s="326" t="str">
        <f>(IF(AND($C$61&lt;&gt;"",$C$62&lt;&gt;""),$C$61/$C$62,"Incomplete"))</f>
        <v>Incomplete</v>
      </c>
      <c r="F61" s="337"/>
      <c r="G61" s="325" t="s">
        <v>827</v>
      </c>
    </row>
    <row r="62" spans="2:7" ht="15.75" thickBot="1" x14ac:dyDescent="0.3">
      <c r="B62" s="149"/>
      <c r="C62" s="166"/>
      <c r="D62" s="332"/>
      <c r="E62" s="318"/>
      <c r="F62" s="322"/>
      <c r="G62" s="320"/>
    </row>
    <row r="63" spans="2:7" x14ac:dyDescent="0.25">
      <c r="B63" s="148"/>
      <c r="C63" s="189"/>
      <c r="D63" s="331"/>
      <c r="E63" s="326" t="str">
        <f>(IF(AND($C$63&lt;&gt;"",$C$64&lt;&gt;""),$C$63/$C$64,"Incomplete"))</f>
        <v>Incomplete</v>
      </c>
      <c r="F63" s="337"/>
      <c r="G63" s="325" t="s">
        <v>827</v>
      </c>
    </row>
    <row r="64" spans="2:7" ht="15.75" thickBot="1" x14ac:dyDescent="0.3">
      <c r="B64" s="149"/>
      <c r="C64" s="166"/>
      <c r="D64" s="332"/>
      <c r="E64" s="318"/>
      <c r="F64" s="322"/>
      <c r="G64" s="320"/>
    </row>
    <row r="65" spans="2:7" x14ac:dyDescent="0.25">
      <c r="B65" s="148"/>
      <c r="C65" s="189"/>
      <c r="D65" s="331"/>
      <c r="E65" s="326" t="str">
        <f>(IF(AND($C$65&lt;&gt;"",$C$66&lt;&gt;""),$C$65/$C$66,"Incomplete"))</f>
        <v>Incomplete</v>
      </c>
      <c r="F65" s="337"/>
      <c r="G65" s="325" t="s">
        <v>827</v>
      </c>
    </row>
    <row r="66" spans="2:7" ht="15.75" thickBot="1" x14ac:dyDescent="0.3">
      <c r="B66" s="149"/>
      <c r="C66" s="166"/>
      <c r="D66" s="332"/>
      <c r="E66" s="318"/>
      <c r="F66" s="322"/>
      <c r="G66" s="320"/>
    </row>
    <row r="68" spans="2:7" ht="41.25" customHeight="1" x14ac:dyDescent="0.25">
      <c r="B68" s="347" t="s">
        <v>843</v>
      </c>
      <c r="C68" s="347"/>
      <c r="D68" s="347"/>
      <c r="E68" s="347"/>
      <c r="F68" s="347"/>
    </row>
    <row r="69" spans="2:7" ht="24.95" customHeight="1" thickBot="1" x14ac:dyDescent="0.3">
      <c r="B69" s="330" t="s">
        <v>844</v>
      </c>
      <c r="C69" s="330"/>
      <c r="D69" s="330"/>
      <c r="E69" s="330"/>
      <c r="F69" s="330"/>
      <c r="G69" s="330"/>
    </row>
    <row r="70" spans="2:7" ht="21" customHeight="1" thickTop="1" x14ac:dyDescent="0.25">
      <c r="B70" s="237" t="s">
        <v>800</v>
      </c>
      <c r="C70" s="241" t="s">
        <v>117</v>
      </c>
      <c r="D70" s="237" t="s">
        <v>845</v>
      </c>
      <c r="E70" s="242" t="s">
        <v>831</v>
      </c>
      <c r="F70" s="237" t="s">
        <v>832</v>
      </c>
      <c r="G70" s="237" t="s">
        <v>803</v>
      </c>
    </row>
    <row r="71" spans="2:7" ht="60" x14ac:dyDescent="0.25">
      <c r="B71" s="2" t="s">
        <v>1316</v>
      </c>
      <c r="C71" s="192"/>
      <c r="D71" s="328" t="s">
        <v>1317</v>
      </c>
      <c r="E71" s="317" t="str">
        <f>(IF(AND($C$71&lt;&gt;"",$C$72&lt;&gt;""),$C$71/$C$72,"Incomplete"))</f>
        <v>Incomplete</v>
      </c>
      <c r="F71" s="323"/>
      <c r="G71" s="333"/>
    </row>
    <row r="72" spans="2:7" ht="30.75" thickBot="1" x14ac:dyDescent="0.3">
      <c r="B72" s="21" t="s">
        <v>1298</v>
      </c>
      <c r="C72" s="191" t="str">
        <f>IF(ISBLANK($C$10),"",$C$10)</f>
        <v/>
      </c>
      <c r="D72" s="329"/>
      <c r="E72" s="318"/>
      <c r="F72" s="316"/>
      <c r="G72" s="334"/>
    </row>
    <row r="73" spans="2:7" ht="30" x14ac:dyDescent="0.25">
      <c r="B73" s="8" t="s">
        <v>982</v>
      </c>
      <c r="C73" s="193"/>
      <c r="D73" s="362" t="s">
        <v>946</v>
      </c>
      <c r="E73" s="326" t="str">
        <f>(IF(AND($C$73&lt;&gt;"",$C$74&lt;&gt;""),$C$73/$C$74,"Incomplete"))</f>
        <v>Incomplete</v>
      </c>
      <c r="F73" s="323"/>
      <c r="G73" s="415" t="s">
        <v>984</v>
      </c>
    </row>
    <row r="74" spans="2:7" ht="30.75" thickBot="1" x14ac:dyDescent="0.3">
      <c r="B74" s="4" t="s">
        <v>985</v>
      </c>
      <c r="C74" s="191"/>
      <c r="D74" s="329"/>
      <c r="E74" s="318"/>
      <c r="F74" s="316"/>
      <c r="G74" s="373"/>
    </row>
    <row r="75" spans="2:7" ht="45" x14ac:dyDescent="0.25">
      <c r="B75" s="22" t="s">
        <v>1318</v>
      </c>
      <c r="C75" s="193"/>
      <c r="D75" s="338" t="s">
        <v>1319</v>
      </c>
      <c r="E75" s="357" t="str">
        <f>(IF(AND($C$75&lt;&gt;"",$C$76&lt;&gt;""),$C$75/$C$76,"Incomplete"))</f>
        <v>Incomplete</v>
      </c>
      <c r="F75" s="323"/>
      <c r="G75" s="338" t="s">
        <v>988</v>
      </c>
    </row>
    <row r="76" spans="2:7" ht="45.75" thickBot="1" x14ac:dyDescent="0.3">
      <c r="B76" s="21" t="s">
        <v>962</v>
      </c>
      <c r="C76" s="191" t="str">
        <f>IF(ISBLANK($C$23),"",$C$23)</f>
        <v/>
      </c>
      <c r="D76" s="334"/>
      <c r="E76" s="358"/>
      <c r="F76" s="316"/>
      <c r="G76" s="334"/>
    </row>
    <row r="77" spans="2:7" ht="30" x14ac:dyDescent="0.25">
      <c r="B77" s="22" t="s">
        <v>1320</v>
      </c>
      <c r="C77" s="193"/>
      <c r="D77" s="338" t="s">
        <v>1159</v>
      </c>
      <c r="E77" s="326" t="str">
        <f>(IF(AND($C$77&lt;&gt;"",$C$78&lt;&gt;""),$C$77/$C$78,"Incomplete"))</f>
        <v>Incomplete</v>
      </c>
      <c r="F77" s="323"/>
      <c r="G77" s="338" t="s">
        <v>991</v>
      </c>
    </row>
    <row r="78" spans="2:7" ht="45.75" thickBot="1" x14ac:dyDescent="0.3">
      <c r="B78" s="21" t="s">
        <v>962</v>
      </c>
      <c r="C78" s="191" t="str">
        <f>IF(ISBLANK($C$23),"",$C$23)</f>
        <v/>
      </c>
      <c r="D78" s="334"/>
      <c r="E78" s="318"/>
      <c r="F78" s="316"/>
      <c r="G78" s="334"/>
    </row>
    <row r="79" spans="2:7" ht="45" x14ac:dyDescent="0.25">
      <c r="B79" s="22" t="s">
        <v>1321</v>
      </c>
      <c r="C79" s="193"/>
      <c r="D79" s="338" t="s">
        <v>1322</v>
      </c>
      <c r="E79" s="326" t="str">
        <f>(IF(AND($C$79&lt;&gt;"",$C$80&lt;&gt;""),$C$79/$C$80,"Incomplete"))</f>
        <v>Incomplete</v>
      </c>
      <c r="F79" s="323"/>
      <c r="G79" s="338" t="s">
        <v>994</v>
      </c>
    </row>
    <row r="80" spans="2:7" ht="45.75" thickBot="1" x14ac:dyDescent="0.3">
      <c r="B80" s="21" t="s">
        <v>963</v>
      </c>
      <c r="C80" s="191" t="str">
        <f>IF(ISBLANK($C$19),"",$C$19)</f>
        <v/>
      </c>
      <c r="D80" s="334"/>
      <c r="E80" s="318"/>
      <c r="F80" s="316"/>
      <c r="G80" s="334"/>
    </row>
    <row r="81" spans="2:7" ht="30" x14ac:dyDescent="0.25">
      <c r="B81" s="22" t="s">
        <v>1323</v>
      </c>
      <c r="C81" s="193"/>
      <c r="D81" s="338" t="s">
        <v>1324</v>
      </c>
      <c r="E81" s="326" t="str">
        <f>(IF(AND($C$81&lt;&gt;"",$C$82&lt;&gt;""),$C$81/$C$82,"Incomplete"))</f>
        <v>Incomplete</v>
      </c>
      <c r="F81" s="323"/>
      <c r="G81" s="338" t="s">
        <v>998</v>
      </c>
    </row>
    <row r="82" spans="2:7" ht="30.75" thickBot="1" x14ac:dyDescent="0.3">
      <c r="B82" s="21" t="s">
        <v>964</v>
      </c>
      <c r="C82" s="191" t="str">
        <f>IF(ISBLANK($C$20),"",$C$20)</f>
        <v/>
      </c>
      <c r="D82" s="334"/>
      <c r="E82" s="318"/>
      <c r="F82" s="316"/>
      <c r="G82" s="334"/>
    </row>
    <row r="83" spans="2:7" ht="100.5" customHeight="1" x14ac:dyDescent="0.25">
      <c r="B83" s="22" t="s">
        <v>1325</v>
      </c>
      <c r="C83" s="193"/>
      <c r="D83" s="362" t="s">
        <v>1197</v>
      </c>
      <c r="E83" s="326" t="str">
        <f>(IF(AND($C$83&lt;&gt;"",$C$84&lt;&gt;""),$C$83/$C$84,"Incomplete"))</f>
        <v>Incomplete</v>
      </c>
      <c r="F83" s="323"/>
      <c r="G83" s="338" t="s">
        <v>1198</v>
      </c>
    </row>
    <row r="84" spans="2:7" ht="90.75" customHeight="1" thickBot="1" x14ac:dyDescent="0.3">
      <c r="B84" s="21" t="s">
        <v>1298</v>
      </c>
      <c r="C84" s="191" t="str">
        <f>IF(ISBLANK($C$34),"",$C$34)</f>
        <v/>
      </c>
      <c r="D84" s="329"/>
      <c r="E84" s="318"/>
      <c r="F84" s="316"/>
      <c r="G84" s="320"/>
    </row>
    <row r="85" spans="2:7" ht="30.75" thickBot="1" x14ac:dyDescent="0.3">
      <c r="B85" s="57" t="s">
        <v>1005</v>
      </c>
      <c r="C85" s="195"/>
      <c r="D85" s="57" t="s">
        <v>1005</v>
      </c>
      <c r="E85" s="96" t="s">
        <v>953</v>
      </c>
      <c r="F85" s="212"/>
      <c r="G85" s="221" t="s">
        <v>954</v>
      </c>
    </row>
    <row r="86" spans="2:7" x14ac:dyDescent="0.25">
      <c r="B86" s="148"/>
      <c r="C86" s="189"/>
      <c r="D86" s="315"/>
      <c r="E86" s="326" t="str">
        <f>(IF(AND($C$86&lt;&gt;"",$C$87&lt;&gt;""),$C$86/$C$87,"Incomplete"))</f>
        <v>Incomplete</v>
      </c>
      <c r="F86" s="315"/>
      <c r="G86" s="325" t="s">
        <v>827</v>
      </c>
    </row>
    <row r="87" spans="2:7" ht="15.75" thickBot="1" x14ac:dyDescent="0.3">
      <c r="B87" s="149"/>
      <c r="C87" s="166"/>
      <c r="D87" s="316"/>
      <c r="E87" s="318"/>
      <c r="F87" s="316"/>
      <c r="G87" s="320"/>
    </row>
    <row r="88" spans="2:7" x14ac:dyDescent="0.25">
      <c r="B88" s="148"/>
      <c r="C88" s="189"/>
      <c r="D88" s="315"/>
      <c r="E88" s="326" t="str">
        <f>(IF(AND($C$88&lt;&gt;"",$C$89&lt;&gt;""),$C$88/$C$89,"Incomplete"))</f>
        <v>Incomplete</v>
      </c>
      <c r="F88" s="315"/>
      <c r="G88" s="325" t="s">
        <v>827</v>
      </c>
    </row>
    <row r="89" spans="2:7" ht="15.75" thickBot="1" x14ac:dyDescent="0.3">
      <c r="B89" s="149"/>
      <c r="C89" s="166"/>
      <c r="D89" s="316"/>
      <c r="E89" s="318"/>
      <c r="F89" s="316"/>
      <c r="G89" s="320"/>
    </row>
    <row r="90" spans="2:7" x14ac:dyDescent="0.25">
      <c r="B90" s="148"/>
      <c r="C90" s="189"/>
      <c r="D90" s="315"/>
      <c r="E90" s="326" t="str">
        <f>(IF(AND($C$90&lt;&gt;"",$C$91&lt;&gt;""),$C$90/$C$91,"Incomplete"))</f>
        <v>Incomplete</v>
      </c>
      <c r="F90" s="315"/>
      <c r="G90" s="319" t="s">
        <v>827</v>
      </c>
    </row>
    <row r="91" spans="2:7" ht="15.75" thickBot="1" x14ac:dyDescent="0.3">
      <c r="B91" s="149"/>
      <c r="C91" s="166"/>
      <c r="D91" s="316"/>
      <c r="E91" s="318"/>
      <c r="F91" s="316"/>
      <c r="G91" s="320"/>
    </row>
    <row r="93" spans="2:7" ht="72.599999999999994" customHeight="1" x14ac:dyDescent="0.25">
      <c r="B93" s="314" t="s">
        <v>848</v>
      </c>
      <c r="C93" s="314"/>
      <c r="D93" s="314"/>
      <c r="E93" s="314"/>
      <c r="F93" s="314"/>
    </row>
    <row r="94" spans="2:7" ht="24.95" customHeight="1" thickBot="1" x14ac:dyDescent="0.3">
      <c r="B94" s="305" t="s">
        <v>849</v>
      </c>
      <c r="C94" s="306"/>
      <c r="D94" s="306"/>
      <c r="E94" s="306"/>
      <c r="F94" s="306"/>
      <c r="G94" s="307"/>
    </row>
    <row r="95" spans="2:7" ht="21" customHeight="1" thickTop="1" x14ac:dyDescent="0.25">
      <c r="B95" s="237" t="s">
        <v>800</v>
      </c>
      <c r="C95" s="308" t="s">
        <v>850</v>
      </c>
      <c r="D95" s="309"/>
      <c r="E95" s="310"/>
      <c r="F95" s="238" t="s">
        <v>832</v>
      </c>
      <c r="G95" s="237" t="s">
        <v>803</v>
      </c>
    </row>
    <row r="96" spans="2:7" ht="38.25" x14ac:dyDescent="0.25">
      <c r="B96" s="2" t="s">
        <v>955</v>
      </c>
      <c r="C96" s="407"/>
      <c r="D96" s="408"/>
      <c r="E96" s="409"/>
      <c r="F96" s="151"/>
      <c r="G96" s="224" t="s">
        <v>852</v>
      </c>
    </row>
    <row r="97" spans="2:7" ht="45" x14ac:dyDescent="0.25">
      <c r="B97" s="3" t="s">
        <v>1354</v>
      </c>
      <c r="C97" s="407"/>
      <c r="D97" s="408"/>
      <c r="E97" s="409"/>
      <c r="F97" s="151"/>
      <c r="G97" s="224" t="s">
        <v>852</v>
      </c>
    </row>
    <row r="98" spans="2:7" ht="38.25" x14ac:dyDescent="0.25">
      <c r="B98" s="3" t="s">
        <v>851</v>
      </c>
      <c r="C98" s="311"/>
      <c r="D98" s="312"/>
      <c r="E98" s="313"/>
      <c r="F98" s="208"/>
      <c r="G98" s="229" t="s">
        <v>852</v>
      </c>
    </row>
    <row r="99" spans="2:7" ht="38.25" x14ac:dyDescent="0.25">
      <c r="B99" s="3" t="s">
        <v>853</v>
      </c>
      <c r="C99" s="311"/>
      <c r="D99" s="312"/>
      <c r="E99" s="313"/>
      <c r="F99" s="208"/>
      <c r="G99" s="229" t="s">
        <v>852</v>
      </c>
    </row>
  </sheetData>
  <sheetProtection algorithmName="SHA-512" hashValue="wmnBpw/UdNpUEdGe0vp/e7m3Z5bsUPML+WMZ2eIILOqjrXoIBziaS8+NshNNyoIu19z5UYKJW9l2zTNkHTSP+A==" saltValue="VYaQrRMB9GPo1nJe/XT99g==" spinCount="100000" sheet="1" objects="1" scenarios="1"/>
  <mergeCells count="99">
    <mergeCell ref="D33:E33"/>
    <mergeCell ref="D59:D60"/>
    <mergeCell ref="E59:E60"/>
    <mergeCell ref="F59:F60"/>
    <mergeCell ref="G59:G60"/>
    <mergeCell ref="D57:D58"/>
    <mergeCell ref="E57:E58"/>
    <mergeCell ref="F57:F58"/>
    <mergeCell ref="G57:G58"/>
    <mergeCell ref="B35:F35"/>
    <mergeCell ref="D55:D56"/>
    <mergeCell ref="E55:E56"/>
    <mergeCell ref="F55:F56"/>
    <mergeCell ref="G55:G56"/>
    <mergeCell ref="D53:D54"/>
    <mergeCell ref="E53:E54"/>
    <mergeCell ref="B69:G69"/>
    <mergeCell ref="D61:D62"/>
    <mergeCell ref="E61:E62"/>
    <mergeCell ref="F61:F62"/>
    <mergeCell ref="G61:G62"/>
    <mergeCell ref="D63:D64"/>
    <mergeCell ref="E63:E64"/>
    <mergeCell ref="F63:F64"/>
    <mergeCell ref="G63:G64"/>
    <mergeCell ref="D65:D66"/>
    <mergeCell ref="E65:E66"/>
    <mergeCell ref="F65:F66"/>
    <mergeCell ref="G65:G66"/>
    <mergeCell ref="B68:F68"/>
    <mergeCell ref="D71:D72"/>
    <mergeCell ref="E71:E72"/>
    <mergeCell ref="F71:F72"/>
    <mergeCell ref="G71:G72"/>
    <mergeCell ref="D73:D74"/>
    <mergeCell ref="E73:E74"/>
    <mergeCell ref="F73:F74"/>
    <mergeCell ref="G73:G74"/>
    <mergeCell ref="D75:D76"/>
    <mergeCell ref="E75:E76"/>
    <mergeCell ref="F75:F76"/>
    <mergeCell ref="G75:G76"/>
    <mergeCell ref="D77:D78"/>
    <mergeCell ref="E77:E78"/>
    <mergeCell ref="F77:F78"/>
    <mergeCell ref="G77:G78"/>
    <mergeCell ref="E79:E80"/>
    <mergeCell ref="F79:F80"/>
    <mergeCell ref="G79:G80"/>
    <mergeCell ref="D81:D82"/>
    <mergeCell ref="E81:E82"/>
    <mergeCell ref="F81:F82"/>
    <mergeCell ref="G81:G82"/>
    <mergeCell ref="D79:D80"/>
    <mergeCell ref="D88:D89"/>
    <mergeCell ref="E88:E89"/>
    <mergeCell ref="F88:F89"/>
    <mergeCell ref="G88:G89"/>
    <mergeCell ref="D90:D91"/>
    <mergeCell ref="E90:E91"/>
    <mergeCell ref="F90:F91"/>
    <mergeCell ref="G90:G91"/>
    <mergeCell ref="D83:D84"/>
    <mergeCell ref="E83:E84"/>
    <mergeCell ref="F83:F84"/>
    <mergeCell ref="G83:G84"/>
    <mergeCell ref="D86:D87"/>
    <mergeCell ref="E86:E87"/>
    <mergeCell ref="F86:F87"/>
    <mergeCell ref="G86:G87"/>
    <mergeCell ref="F53:F54"/>
    <mergeCell ref="G53:G54"/>
    <mergeCell ref="D36:E36"/>
    <mergeCell ref="D37:E37"/>
    <mergeCell ref="D38:E38"/>
    <mergeCell ref="D39:E39"/>
    <mergeCell ref="B2:G2"/>
    <mergeCell ref="D51:D52"/>
    <mergeCell ref="E51:E52"/>
    <mergeCell ref="F51:F52"/>
    <mergeCell ref="G51:G52"/>
    <mergeCell ref="D40:E40"/>
    <mergeCell ref="D41:E41"/>
    <mergeCell ref="D42:E42"/>
    <mergeCell ref="D43:E43"/>
    <mergeCell ref="B48:F48"/>
    <mergeCell ref="B49:G49"/>
    <mergeCell ref="D34:E34"/>
    <mergeCell ref="B4:B5"/>
    <mergeCell ref="B7:E7"/>
    <mergeCell ref="B8:F8"/>
    <mergeCell ref="B32:E32"/>
    <mergeCell ref="B93:F93"/>
    <mergeCell ref="C99:E99"/>
    <mergeCell ref="C98:E98"/>
    <mergeCell ref="C97:E97"/>
    <mergeCell ref="C96:E96"/>
    <mergeCell ref="B94:G94"/>
    <mergeCell ref="C95:E95"/>
  </mergeCells>
  <conditionalFormatting sqref="C45">
    <cfRule type="containsText" dxfId="1" priority="1" operator="containsText" text="No">
      <formula>NOT(ISERROR(SEARCH("No",C45)))</formula>
    </cfRule>
    <cfRule type="containsText" dxfId="0" priority="2" operator="containsText" text="Yes">
      <formula>NOT(ISERROR(SEARCH("Yes",C45)))</formula>
    </cfRule>
  </conditionalFormatting>
  <dataValidations count="1">
    <dataValidation type="date" allowBlank="1" showInputMessage="1" showErrorMessage="1" sqref="D4:D5" xr:uid="{10CDB1EA-382B-4BE7-AF04-911E668F1F2E}">
      <formula1>44562</formula1>
      <formula2>50771</formula2>
    </dataValidation>
  </dataValidations>
  <hyperlinks>
    <hyperlink ref="G96" r:id="rId1" display="The Opioid and Substance Use Action Plan (OSUAP) Data Dashboard can be found here. Use the &quot;Metrics&quot; tab to find the &quot;Metric&quot; (i.e., Outcome Measure, Population-Level) and &quot;Place&quot; to find your county. " xr:uid="{0B2F3E33-2602-46B0-A8AD-3E8BA4602F8E}"/>
    <hyperlink ref="G97:G99" r:id="rId2" display="The Opioid and Substance Use Action Plan (OSUAP) Data Dashboard can be found here. Use the &quot;Metrics&quot; tab to find the &quot;Metric&quot; (i.e., Outcome Measure, Population-Level) and &quot;Place&quot; to find your county. " xr:uid="{6F46B155-C779-4B34-A75E-7F1792DBF8B5}"/>
    <hyperlink ref="G98:G99" r:id="rId3" display="The Opioid and Substance Use Action Plan (OSUAP) Data Dashboard can be found here. Use the &quot;Metrics&quot; tab to find the &quot;Metric&quot; (i.e., Outcome Measure, Population-Level) and &quot;Place&quot; to find your county. " xr:uid="{C67A0100-337B-4078-929D-EC8E3A0DE7A0}"/>
    <hyperlink ref="G98" r:id="rId4" display="The Opioid and Substance Use Action Plan (OSUAP) Data Dashboard can be found here. Use the &quot;Metrics&quot; tab to find the &quot;Metric&quot; (i.e., Outcome Measure, Population-Level) and &quot;Place&quot; to find your county. " xr:uid="{58FCDE01-0982-48DF-8E42-28E3C7739E2D}"/>
    <hyperlink ref="G99" r:id="rId5" display="The Opioid and Substance Use Action Plan (OSUAP) Data Dashboard can be found here. Use the &quot;Metrics&quot; tab to find the &quot;Metric&quot; (i.e., Outcome Measure, Population-Level) and &quot;Place&quot; to find your county. " xr:uid="{6688B6FC-EBD8-461D-B2DD-70DC2FB797E2}"/>
    <hyperlink ref="G73:G74" r:id="rId6" display="Recommended measure at six months. If measure for adherence is taken at another increment, please describe this in the &quot;Notes&quot; column. For recommendations on how to report 6-month adherence, please visit this link." xr:uid="{5C54E3A3-57D3-4696-A883-2B44C1D4CFB5}"/>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9017597F-15D7-4F33-BBA2-9A6E003A95B4}">
          <x14:formula1>
            <xm:f>Lists!$B$2:$B$3</xm:f>
          </x14:formula1>
          <xm:sqref>D10:D30</xm:sqref>
        </x14:dataValidation>
        <x14:dataValidation type="list" allowBlank="1" showInputMessage="1" showErrorMessage="1" xr:uid="{32178301-0057-471E-AD9E-6F466FBCBA92}">
          <x14:formula1>
            <xm:f>Lists!$E$2:$E$3</xm:f>
          </x14:formula1>
          <xm:sqref>C96:E97 C98:C99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167B5-6A8A-460C-8721-1BE0D3F9906D}">
  <sheetPr codeName="Sheet17">
    <tabColor rgb="FF7DC462"/>
  </sheetPr>
  <dimension ref="A1:K33"/>
  <sheetViews>
    <sheetView zoomScale="69" zoomScaleNormal="69" workbookViewId="0">
      <selection activeCell="B2" sqref="B2:K2"/>
    </sheetView>
  </sheetViews>
  <sheetFormatPr defaultColWidth="9.140625" defaultRowHeight="15" x14ac:dyDescent="0.25"/>
  <cols>
    <col min="1" max="1" width="10.42578125" style="34" customWidth="1"/>
    <col min="2" max="2" width="17.140625" style="6" customWidth="1"/>
    <col min="3" max="3" width="17" style="7" customWidth="1"/>
    <col min="4" max="4" width="46.28515625" style="34" customWidth="1"/>
    <col min="5" max="5" width="30" style="34" customWidth="1"/>
    <col min="6" max="6" width="21.140625" style="27" customWidth="1"/>
    <col min="7" max="7" width="23.5703125" style="34" customWidth="1"/>
    <col min="8" max="8" width="29.140625" style="34" customWidth="1"/>
    <col min="9" max="9" width="42.140625" style="103" customWidth="1"/>
    <col min="10" max="10" width="27.140625" style="34" customWidth="1"/>
    <col min="11" max="11" width="26.42578125" style="34" customWidth="1"/>
    <col min="12" max="16384" width="9.140625" style="34"/>
  </cols>
  <sheetData>
    <row r="1" spans="1:11" x14ac:dyDescent="0.25">
      <c r="C1" s="6"/>
      <c r="D1" s="27"/>
      <c r="E1" s="27"/>
      <c r="G1" s="27"/>
      <c r="H1" s="27"/>
      <c r="I1" s="102"/>
      <c r="J1" s="27"/>
    </row>
    <row r="2" spans="1:11" ht="28.5" customHeight="1" thickBot="1" x14ac:dyDescent="0.3">
      <c r="B2" s="421" t="s">
        <v>1326</v>
      </c>
      <c r="C2" s="421"/>
      <c r="D2" s="421"/>
      <c r="E2" s="421"/>
      <c r="F2" s="421"/>
      <c r="G2" s="421"/>
      <c r="H2" s="421"/>
      <c r="I2" s="421"/>
      <c r="J2" s="421"/>
      <c r="K2" s="421"/>
    </row>
    <row r="3" spans="1:11" ht="14.1" customHeight="1" thickTop="1" x14ac:dyDescent="0.25"/>
    <row r="4" spans="1:11" ht="48.6" customHeight="1" x14ac:dyDescent="0.25">
      <c r="B4" s="425" t="s">
        <v>1327</v>
      </c>
      <c r="C4" s="425"/>
      <c r="D4" s="425"/>
      <c r="E4" s="425"/>
      <c r="F4" s="425"/>
      <c r="G4" s="425"/>
      <c r="H4" s="425"/>
      <c r="I4" s="425"/>
      <c r="J4" s="425"/>
      <c r="K4" s="425"/>
    </row>
    <row r="5" spans="1:11" ht="14.1" customHeight="1" thickBot="1" x14ac:dyDescent="0.3"/>
    <row r="6" spans="1:11" ht="44.25" customHeight="1" thickBot="1" x14ac:dyDescent="0.3">
      <c r="B6" s="419" t="s">
        <v>1328</v>
      </c>
      <c r="C6" s="420"/>
      <c r="D6" s="422" t="s">
        <v>1329</v>
      </c>
      <c r="E6" s="423"/>
      <c r="F6" s="423"/>
      <c r="G6" s="423"/>
      <c r="H6" s="423"/>
      <c r="I6" s="423"/>
      <c r="J6" s="423"/>
      <c r="K6" s="424"/>
    </row>
    <row r="7" spans="1:11" ht="33.75" customHeight="1" thickBot="1" x14ac:dyDescent="0.3">
      <c r="B7" s="99" t="s">
        <v>1330</v>
      </c>
      <c r="C7" s="99" t="s">
        <v>1331</v>
      </c>
      <c r="D7" s="123" t="s">
        <v>1332</v>
      </c>
      <c r="E7" s="124" t="s">
        <v>1333</v>
      </c>
      <c r="F7" s="125" t="s">
        <v>1334</v>
      </c>
      <c r="G7" s="124" t="s">
        <v>800</v>
      </c>
      <c r="H7" s="125" t="s">
        <v>1335</v>
      </c>
      <c r="I7" s="222" t="s">
        <v>1336</v>
      </c>
      <c r="J7" s="125" t="s">
        <v>801</v>
      </c>
      <c r="K7" s="124" t="s">
        <v>832</v>
      </c>
    </row>
    <row r="8" spans="1:11" ht="91.7" customHeight="1" thickTop="1" x14ac:dyDescent="0.25">
      <c r="A8" s="101" t="s">
        <v>1337</v>
      </c>
      <c r="B8" s="97">
        <v>44927</v>
      </c>
      <c r="C8" s="97">
        <v>45107</v>
      </c>
      <c r="D8" s="20" t="s">
        <v>81</v>
      </c>
      <c r="E8" s="36" t="s">
        <v>116</v>
      </c>
      <c r="F8" s="20" t="s">
        <v>1338</v>
      </c>
      <c r="G8" s="27" t="s">
        <v>1339</v>
      </c>
      <c r="H8" s="36" t="s">
        <v>117</v>
      </c>
      <c r="I8" s="122">
        <v>3</v>
      </c>
      <c r="J8" s="100" t="s">
        <v>0</v>
      </c>
      <c r="K8" s="20" t="s">
        <v>1340</v>
      </c>
    </row>
    <row r="9" spans="1:11" ht="129.75" customHeight="1" x14ac:dyDescent="0.25">
      <c r="A9" s="101" t="s">
        <v>792</v>
      </c>
      <c r="B9" s="97">
        <v>44927</v>
      </c>
      <c r="C9" s="97">
        <v>45107</v>
      </c>
      <c r="D9" s="20" t="s">
        <v>81</v>
      </c>
      <c r="E9" s="36" t="s">
        <v>118</v>
      </c>
      <c r="F9" s="20" t="s">
        <v>1341</v>
      </c>
      <c r="G9" s="2" t="s">
        <v>1342</v>
      </c>
      <c r="H9" s="36" t="s">
        <v>119</v>
      </c>
      <c r="I9" s="122" t="s">
        <v>1343</v>
      </c>
      <c r="J9" s="100" t="s">
        <v>0</v>
      </c>
      <c r="K9" s="20" t="s">
        <v>1344</v>
      </c>
    </row>
    <row r="10" spans="1:11" ht="113.65" customHeight="1" x14ac:dyDescent="0.25">
      <c r="A10" s="101" t="s">
        <v>792</v>
      </c>
      <c r="B10" s="119">
        <v>44927</v>
      </c>
      <c r="C10" s="119">
        <v>45107</v>
      </c>
      <c r="D10" s="20" t="s">
        <v>81</v>
      </c>
      <c r="E10" s="25" t="s">
        <v>121</v>
      </c>
      <c r="F10" s="2" t="s">
        <v>1112</v>
      </c>
      <c r="G10" s="2" t="s">
        <v>1345</v>
      </c>
      <c r="H10" s="25" t="s">
        <v>119</v>
      </c>
      <c r="I10" s="120" t="s">
        <v>1346</v>
      </c>
      <c r="J10" s="121" t="s">
        <v>0</v>
      </c>
      <c r="K10" s="226" t="s">
        <v>1347</v>
      </c>
    </row>
    <row r="11" spans="1:11" x14ac:dyDescent="0.25">
      <c r="B11" s="129"/>
      <c r="C11" s="129"/>
      <c r="D11" s="151"/>
      <c r="E11" s="151"/>
      <c r="F11" s="151"/>
      <c r="G11" s="151"/>
      <c r="H11" s="151"/>
      <c r="I11" s="216"/>
      <c r="J11" s="202"/>
      <c r="K11" s="151"/>
    </row>
    <row r="12" spans="1:11" x14ac:dyDescent="0.25">
      <c r="B12" s="129"/>
      <c r="C12" s="129"/>
      <c r="D12" s="151"/>
      <c r="E12" s="151"/>
      <c r="F12" s="151"/>
      <c r="G12" s="151"/>
      <c r="H12" s="151"/>
      <c r="I12" s="216"/>
      <c r="J12" s="202"/>
      <c r="K12" s="151"/>
    </row>
    <row r="13" spans="1:11" x14ac:dyDescent="0.25">
      <c r="B13" s="129"/>
      <c r="C13" s="129"/>
      <c r="D13" s="151"/>
      <c r="E13" s="151"/>
      <c r="F13" s="151"/>
      <c r="G13" s="151"/>
      <c r="H13" s="151"/>
      <c r="I13" s="216"/>
      <c r="J13" s="202"/>
      <c r="K13" s="151"/>
    </row>
    <row r="14" spans="1:11" x14ac:dyDescent="0.25">
      <c r="B14" s="129"/>
      <c r="C14" s="129"/>
      <c r="D14" s="151"/>
      <c r="E14" s="151"/>
      <c r="F14" s="151"/>
      <c r="G14" s="151"/>
      <c r="H14" s="151"/>
      <c r="I14" s="216"/>
      <c r="J14" s="202"/>
      <c r="K14" s="151"/>
    </row>
    <row r="15" spans="1:11" x14ac:dyDescent="0.25">
      <c r="B15" s="129"/>
      <c r="C15" s="129"/>
      <c r="D15" s="151"/>
      <c r="E15" s="151"/>
      <c r="F15" s="151"/>
      <c r="G15" s="151"/>
      <c r="H15" s="151"/>
      <c r="I15" s="216"/>
      <c r="J15" s="202"/>
      <c r="K15" s="151"/>
    </row>
    <row r="16" spans="1:11" x14ac:dyDescent="0.25">
      <c r="B16" s="129"/>
      <c r="C16" s="129"/>
      <c r="D16" s="151"/>
      <c r="E16" s="151"/>
      <c r="F16" s="151"/>
      <c r="G16" s="151"/>
      <c r="H16" s="151"/>
      <c r="I16" s="216"/>
      <c r="J16" s="202"/>
      <c r="K16" s="151"/>
    </row>
    <row r="17" spans="2:11" x14ac:dyDescent="0.25">
      <c r="B17" s="129"/>
      <c r="C17" s="129"/>
      <c r="D17" s="151"/>
      <c r="E17" s="151"/>
      <c r="F17" s="151"/>
      <c r="G17" s="151"/>
      <c r="H17" s="151"/>
      <c r="I17" s="216"/>
      <c r="J17" s="202"/>
      <c r="K17" s="151"/>
    </row>
    <row r="18" spans="2:11" x14ac:dyDescent="0.25">
      <c r="B18" s="129"/>
      <c r="C18" s="129"/>
      <c r="D18" s="151"/>
      <c r="E18" s="151"/>
      <c r="F18" s="151"/>
      <c r="G18" s="151"/>
      <c r="H18" s="151"/>
      <c r="I18" s="216"/>
      <c r="J18" s="202"/>
      <c r="K18" s="151"/>
    </row>
    <row r="19" spans="2:11" x14ac:dyDescent="0.25">
      <c r="B19" s="129"/>
      <c r="C19" s="129"/>
      <c r="D19" s="151"/>
      <c r="E19" s="151"/>
      <c r="F19" s="151"/>
      <c r="G19" s="151"/>
      <c r="H19" s="151"/>
      <c r="I19" s="216"/>
      <c r="J19" s="202"/>
      <c r="K19" s="151"/>
    </row>
    <row r="20" spans="2:11" x14ac:dyDescent="0.25">
      <c r="B20" s="129"/>
      <c r="C20" s="129"/>
      <c r="D20" s="151"/>
      <c r="E20" s="151"/>
      <c r="F20" s="151"/>
      <c r="G20" s="151"/>
      <c r="H20" s="151"/>
      <c r="I20" s="216"/>
      <c r="J20" s="202"/>
      <c r="K20" s="151"/>
    </row>
    <row r="21" spans="2:11" x14ac:dyDescent="0.25">
      <c r="B21" s="129"/>
      <c r="C21" s="129"/>
      <c r="D21" s="151"/>
      <c r="E21" s="151"/>
      <c r="F21" s="151"/>
      <c r="G21" s="151"/>
      <c r="H21" s="151"/>
      <c r="I21" s="216"/>
      <c r="J21" s="202"/>
      <c r="K21" s="151"/>
    </row>
    <row r="22" spans="2:11" x14ac:dyDescent="0.25">
      <c r="B22" s="129"/>
      <c r="C22" s="129"/>
      <c r="D22" s="151"/>
      <c r="E22" s="151"/>
      <c r="F22" s="151"/>
      <c r="G22" s="151"/>
      <c r="H22" s="151"/>
      <c r="I22" s="216"/>
      <c r="J22" s="202"/>
      <c r="K22" s="151"/>
    </row>
    <row r="23" spans="2:11" x14ac:dyDescent="0.25">
      <c r="B23" s="129"/>
      <c r="C23" s="129"/>
      <c r="D23" s="151"/>
      <c r="E23" s="151"/>
      <c r="F23" s="151"/>
      <c r="G23" s="151"/>
      <c r="H23" s="151"/>
      <c r="I23" s="216"/>
      <c r="J23" s="202"/>
      <c r="K23" s="151"/>
    </row>
    <row r="24" spans="2:11" x14ac:dyDescent="0.25">
      <c r="B24" s="129"/>
      <c r="C24" s="129"/>
      <c r="D24" s="151"/>
      <c r="E24" s="151"/>
      <c r="F24" s="151"/>
      <c r="G24" s="151"/>
      <c r="H24" s="151"/>
      <c r="I24" s="216"/>
      <c r="J24" s="202"/>
      <c r="K24" s="151"/>
    </row>
    <row r="25" spans="2:11" x14ac:dyDescent="0.25">
      <c r="B25" s="129"/>
      <c r="C25" s="129"/>
      <c r="D25" s="151"/>
      <c r="E25" s="151"/>
      <c r="F25" s="151"/>
      <c r="G25" s="151"/>
      <c r="H25" s="151"/>
      <c r="I25" s="216"/>
      <c r="J25" s="202"/>
      <c r="K25" s="151"/>
    </row>
    <row r="26" spans="2:11" x14ac:dyDescent="0.25">
      <c r="B26" s="129"/>
      <c r="C26" s="129"/>
      <c r="D26" s="151"/>
      <c r="E26" s="151"/>
      <c r="F26" s="151"/>
      <c r="G26" s="151"/>
      <c r="H26" s="151"/>
      <c r="I26" s="216"/>
      <c r="J26" s="202"/>
      <c r="K26" s="151"/>
    </row>
    <row r="27" spans="2:11" x14ac:dyDescent="0.25">
      <c r="B27" s="129"/>
      <c r="C27" s="129"/>
      <c r="D27" s="151"/>
      <c r="E27" s="151"/>
      <c r="F27" s="151"/>
      <c r="G27" s="151"/>
      <c r="H27" s="151"/>
      <c r="I27" s="216"/>
      <c r="J27" s="202"/>
      <c r="K27" s="151"/>
    </row>
    <row r="28" spans="2:11" x14ac:dyDescent="0.25">
      <c r="B28" s="129"/>
      <c r="C28" s="129"/>
      <c r="D28" s="151"/>
      <c r="E28" s="151"/>
      <c r="F28" s="151"/>
      <c r="G28" s="151"/>
      <c r="H28" s="151"/>
      <c r="I28" s="216"/>
      <c r="J28" s="202"/>
      <c r="K28" s="151"/>
    </row>
    <row r="29" spans="2:11" x14ac:dyDescent="0.25">
      <c r="B29" s="129"/>
      <c r="C29" s="129"/>
      <c r="D29" s="151"/>
      <c r="E29" s="151"/>
      <c r="F29" s="151"/>
      <c r="G29" s="151"/>
      <c r="H29" s="151"/>
      <c r="I29" s="216"/>
      <c r="J29" s="202"/>
      <c r="K29" s="151"/>
    </row>
    <row r="30" spans="2:11" x14ac:dyDescent="0.25">
      <c r="B30" s="129"/>
      <c r="C30" s="129"/>
      <c r="D30" s="151"/>
      <c r="E30" s="151"/>
      <c r="F30" s="151"/>
      <c r="G30" s="151"/>
      <c r="H30" s="151"/>
      <c r="I30" s="216"/>
      <c r="J30" s="202"/>
      <c r="K30" s="151"/>
    </row>
    <row r="31" spans="2:11" x14ac:dyDescent="0.25">
      <c r="B31" s="129"/>
      <c r="C31" s="129"/>
      <c r="D31" s="151"/>
      <c r="E31" s="151"/>
      <c r="F31" s="151"/>
      <c r="G31" s="151"/>
      <c r="H31" s="151"/>
      <c r="I31" s="216"/>
      <c r="J31" s="202"/>
      <c r="K31" s="151"/>
    </row>
    <row r="32" spans="2:11" x14ac:dyDescent="0.25">
      <c r="B32" s="129"/>
      <c r="C32" s="129"/>
      <c r="D32" s="151"/>
      <c r="E32" s="151"/>
      <c r="F32" s="151"/>
      <c r="G32" s="151"/>
      <c r="H32" s="151"/>
      <c r="I32" s="216"/>
      <c r="J32" s="202"/>
      <c r="K32" s="151"/>
    </row>
    <row r="33" spans="2:11" x14ac:dyDescent="0.25">
      <c r="B33" s="129"/>
      <c r="C33" s="129"/>
      <c r="D33" s="151"/>
      <c r="E33" s="151"/>
      <c r="F33" s="151"/>
      <c r="G33" s="151"/>
      <c r="H33" s="151"/>
      <c r="I33" s="216"/>
      <c r="J33" s="202"/>
      <c r="K33" s="151"/>
    </row>
  </sheetData>
  <sheetProtection algorithmName="SHA-512" hashValue="9XTkCMBA5Y7Hf7qc2GZKjth/+l1G3Ra5EULTNPw77YnECpYngwTTd94nlyi1m/ia6msyCtoT21GO6TecKu5Mrg==" saltValue="pG4O5hcYkXE8ndu7F+GpZw==" spinCount="100000" sheet="1" objects="1" scenarios="1"/>
  <mergeCells count="4">
    <mergeCell ref="B6:C6"/>
    <mergeCell ref="B2:K2"/>
    <mergeCell ref="D6:K6"/>
    <mergeCell ref="B4:K4"/>
  </mergeCells>
  <phoneticPr fontId="28" type="noConversion"/>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128288CF-EF6B-46CD-B796-3BA7C4994C54}">
          <x14:formula1>
            <xm:f>Lists!$B$5:$B$116</xm:f>
          </x14:formula1>
          <xm:sqref>D8:D33</xm:sqref>
        </x14:dataValidation>
        <x14:dataValidation type="list" allowBlank="1" showInputMessage="1" showErrorMessage="1" xr:uid="{E78B1B98-626A-4239-8EA7-D6F57237ED84}">
          <x14:formula1>
            <xm:f>Lists!$B$118:$B$121</xm:f>
          </x14:formula1>
          <xm:sqref>E8:E33</xm:sqref>
        </x14:dataValidation>
        <x14:dataValidation type="list" allowBlank="1" showInputMessage="1" showErrorMessage="1" xr:uid="{C4619014-BE82-4487-935E-F4639F0F12AF}">
          <x14:formula1>
            <xm:f>Lists!$F$118:$F$119</xm:f>
          </x14:formula1>
          <xm:sqref>H8:H33</xm:sqref>
        </x14:dataValidation>
        <x14:dataValidation type="list" allowBlank="1" showInputMessage="1" showErrorMessage="1" xr:uid="{352134A5-60AC-4627-8BD1-18F013EA448C}">
          <x14:formula1>
            <xm:f>Lists!$B$2:$B$3</xm:f>
          </x14:formula1>
          <xm:sqref>J8:J33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0B08F-DD1D-4A29-BDF3-9C650A460A29}">
  <sheetPr codeName="Sheet2">
    <tabColor theme="0" tint="-0.499984740745262"/>
  </sheetPr>
  <dimension ref="A1:N965"/>
  <sheetViews>
    <sheetView topLeftCell="I1" zoomScale="93" zoomScaleNormal="93" workbookViewId="0">
      <pane ySplit="1" topLeftCell="A2" activePane="bottomLeft" state="frozen"/>
      <selection activeCell="B1" sqref="B1"/>
      <selection pane="bottomLeft" activeCell="K110" sqref="K110"/>
    </sheetView>
  </sheetViews>
  <sheetFormatPr defaultColWidth="9.140625" defaultRowHeight="15" x14ac:dyDescent="0.25"/>
  <cols>
    <col min="1" max="1" width="13.140625" customWidth="1"/>
    <col min="3" max="3" width="38.42578125" customWidth="1"/>
    <col min="4" max="4" width="12.140625" style="95" customWidth="1"/>
    <col min="5" max="5" width="12.85546875" style="95" customWidth="1"/>
    <col min="6" max="6" width="26.7109375" customWidth="1"/>
    <col min="7" max="7" width="27.5703125" customWidth="1"/>
    <col min="8" max="8" width="116.7109375" customWidth="1"/>
    <col min="9" max="9" width="13.140625" customWidth="1"/>
    <col min="10" max="10" width="43.140625" customWidth="1"/>
    <col min="11" max="11" width="46.7109375" customWidth="1"/>
    <col min="12" max="12" width="53.7109375" style="98" customWidth="1"/>
    <col min="13" max="13" width="42" customWidth="1"/>
    <col min="14" max="14" width="49.42578125" customWidth="1"/>
  </cols>
  <sheetData>
    <row r="1" spans="1:14" x14ac:dyDescent="0.25">
      <c r="A1" t="s">
        <v>237</v>
      </c>
      <c r="B1" t="s">
        <v>238</v>
      </c>
      <c r="C1" t="s">
        <v>239</v>
      </c>
      <c r="D1" s="95" t="s">
        <v>240</v>
      </c>
      <c r="E1" s="95" t="s">
        <v>241</v>
      </c>
      <c r="F1" t="s">
        <v>242</v>
      </c>
      <c r="G1" t="s">
        <v>243</v>
      </c>
      <c r="H1" t="s">
        <v>244</v>
      </c>
      <c r="I1" t="s">
        <v>245</v>
      </c>
      <c r="J1" t="s">
        <v>246</v>
      </c>
      <c r="K1" t="s">
        <v>247</v>
      </c>
      <c r="L1" s="98" t="s">
        <v>248</v>
      </c>
      <c r="M1" t="s">
        <v>249</v>
      </c>
      <c r="N1" t="s">
        <v>250</v>
      </c>
    </row>
    <row r="2" spans="1:14" x14ac:dyDescent="0.25">
      <c r="A2" t="str">
        <f>IF(ISBLANK(Instructions!$B$17),"",Instructions!$B$17)</f>
        <v/>
      </c>
      <c r="B2" t="str">
        <f>IF(ISBLANK(Instructions!$B$18),"",Instructions!$B$18)</f>
        <v/>
      </c>
      <c r="C2" s="104" t="s">
        <v>251</v>
      </c>
      <c r="D2" s="95">
        <f>IF(ISBLANK('1. Strategic Planning'!$D$4),"",'1. Strategic Planning'!$D$4)</f>
        <v>45474</v>
      </c>
      <c r="E2" s="95">
        <f>IF(ISBLANK('1. Strategic Planning'!$D$5),"",'1. Strategic Planning'!$D$5)</f>
        <v>45838</v>
      </c>
      <c r="F2" t="s">
        <v>116</v>
      </c>
      <c r="G2" t="s">
        <v>252</v>
      </c>
      <c r="H2" t="str">
        <f>'1. Strategic Planning'!$B$10</f>
        <v># of staff hired to lead Collaborative Strategic Planning efforts related to the Opioid Settlements</v>
      </c>
      <c r="I2" s="105" t="s">
        <v>253</v>
      </c>
      <c r="J2" t="str">
        <f>IF(ISBLANK('1. Strategic Planning'!$C$10),"",'1. Strategic Planning'!$C$10)</f>
        <v/>
      </c>
      <c r="L2" s="157"/>
      <c r="M2" t="str">
        <f>IF(ISBLANK('1. Strategic Planning'!$D$10),"",'1. Strategic Planning'!$D$10)</f>
        <v/>
      </c>
      <c r="N2" t="str">
        <f>IF(ISBLANK('1. Strategic Planning'!$E$10),"",'1. Strategic Planning'!$E$10)</f>
        <v/>
      </c>
    </row>
    <row r="3" spans="1:14" x14ac:dyDescent="0.25">
      <c r="A3" t="str">
        <f>IF(ISBLANK(Instructions!$B$17),"",Instructions!$B$17)</f>
        <v/>
      </c>
      <c r="B3" t="str">
        <f>IF(ISBLANK(Instructions!$B$18),"",Instructions!$B$18)</f>
        <v/>
      </c>
      <c r="C3" s="104" t="s">
        <v>251</v>
      </c>
      <c r="D3" s="95">
        <f>IF(ISBLANK('1. Strategic Planning'!$D$4),"",'1. Strategic Planning'!$D$4)</f>
        <v>45474</v>
      </c>
      <c r="E3" s="95">
        <f>IF(ISBLANK('1. Strategic Planning'!$D$5),"",'1. Strategic Planning'!$D$5)</f>
        <v>45838</v>
      </c>
      <c r="F3" t="s">
        <v>116</v>
      </c>
      <c r="G3" t="s">
        <v>254</v>
      </c>
      <c r="H3" t="str">
        <f>'1. Strategic Planning'!$B$11</f>
        <v># of meetings facilitated to support Collaborative Strategic Planning efforts related to the Opioid Settlements</v>
      </c>
      <c r="I3" s="105" t="s">
        <v>253</v>
      </c>
      <c r="J3" t="str">
        <f>IF(ISBLANK('1. Strategic Planning'!$C$11),"",'1. Strategic Planning'!$C$11)</f>
        <v/>
      </c>
      <c r="L3" s="157"/>
      <c r="M3" t="str">
        <f>IF(ISBLANK('1. Strategic Planning'!$D$11),"",'1. Strategic Planning'!$D$11)</f>
        <v/>
      </c>
      <c r="N3" t="str">
        <f>IF(ISBLANK('1. Strategic Planning'!$E$11),"",'1. Strategic Planning'!$E$11)</f>
        <v/>
      </c>
    </row>
    <row r="4" spans="1:14" x14ac:dyDescent="0.25">
      <c r="A4" t="str">
        <f>IF(ISBLANK(Instructions!$B$17),"",Instructions!$B$17)</f>
        <v/>
      </c>
      <c r="B4" t="str">
        <f>IF(ISBLANK(Instructions!$B$18),"",Instructions!$B$18)</f>
        <v/>
      </c>
      <c r="C4" s="104" t="s">
        <v>251</v>
      </c>
      <c r="D4" s="95">
        <f>IF(ISBLANK('1. Strategic Planning'!$D$4),"",'1. Strategic Planning'!$D$4)</f>
        <v>45474</v>
      </c>
      <c r="E4" s="95">
        <f>IF(ISBLANK('1. Strategic Planning'!$D$5),"",'1. Strategic Planning'!$D$5)</f>
        <v>45838</v>
      </c>
      <c r="F4" t="s">
        <v>116</v>
      </c>
      <c r="G4" t="s">
        <v>255</v>
      </c>
      <c r="H4" t="str">
        <f>'1. Strategic Planning'!$B$12</f>
        <v># of collaborative strategic plans produced, in which all of the activities below were completed</v>
      </c>
      <c r="I4" s="105" t="s">
        <v>253</v>
      </c>
      <c r="J4" t="str">
        <f>IF(ISBLANK('1. Strategic Planning'!$C$12),"",'1. Strategic Planning'!$C$12)</f>
        <v/>
      </c>
      <c r="L4" s="157"/>
      <c r="M4" t="str">
        <f>IF(ISBLANK('1. Strategic Planning'!$D$12),"",'1. Strategic Planning'!$D$12)</f>
        <v/>
      </c>
      <c r="N4" t="str">
        <f>IF(ISBLANK('1. Strategic Planning'!$E$12),"",'1. Strategic Planning'!$E$12)</f>
        <v/>
      </c>
    </row>
    <row r="5" spans="1:14" x14ac:dyDescent="0.25">
      <c r="A5" t="str">
        <f>IF(ISBLANK(Instructions!$B$17),"",Instructions!$B$17)</f>
        <v/>
      </c>
      <c r="B5" t="str">
        <f>IF(ISBLANK(Instructions!$B$18),"",Instructions!$B$18)</f>
        <v/>
      </c>
      <c r="C5" s="104" t="s">
        <v>251</v>
      </c>
      <c r="D5" s="95">
        <f>IF(ISBLANK('1. Strategic Planning'!$D$4),"",'1. Strategic Planning'!$D$4)</f>
        <v>45474</v>
      </c>
      <c r="E5" s="95">
        <f>IF(ISBLANK('1. Strategic Planning'!$D$5),"",'1. Strategic Planning'!$D$5)</f>
        <v>45838</v>
      </c>
      <c r="F5" t="s">
        <v>116</v>
      </c>
      <c r="G5" t="s">
        <v>256</v>
      </c>
      <c r="H5" t="str">
        <f>'1. Strategic Planning'!$B$15</f>
        <v>A. Diverse stakeholders engaged?</v>
      </c>
      <c r="I5" s="105" t="s">
        <v>253</v>
      </c>
      <c r="J5" t="str">
        <f>IF('1. Strategic Planning'!$C$15="yes", 1, IF('1. Strategic Planning'!$C$15="no", 0, ""))</f>
        <v/>
      </c>
      <c r="L5" s="157"/>
      <c r="M5" t="str">
        <f>IF(ISBLANK('1. Strategic Planning'!$D$15),"",'1. Strategic Planning'!$D$15)</f>
        <v/>
      </c>
      <c r="N5" t="str">
        <f>IF(ISBLANK('1. Strategic Planning'!$E$15),"",'1. Strategic Planning'!$E$15)</f>
        <v/>
      </c>
    </row>
    <row r="6" spans="1:14" x14ac:dyDescent="0.25">
      <c r="A6" t="str">
        <f>IF(ISBLANK(Instructions!$B$17),"",Instructions!$B$17)</f>
        <v/>
      </c>
      <c r="B6" t="str">
        <f>IF(ISBLANK(Instructions!$B$18),"",Instructions!$B$18)</f>
        <v/>
      </c>
      <c r="C6" s="104" t="s">
        <v>251</v>
      </c>
      <c r="D6" s="95">
        <f>IF(ISBLANK('1. Strategic Planning'!$D$4),"",'1. Strategic Planning'!$D$4)</f>
        <v>45474</v>
      </c>
      <c r="E6" s="95">
        <f>IF(ISBLANK('1. Strategic Planning'!$D$5),"",'1. Strategic Planning'!$D$5)</f>
        <v>45838</v>
      </c>
      <c r="F6" t="s">
        <v>116</v>
      </c>
      <c r="G6" t="s">
        <v>257</v>
      </c>
      <c r="H6" t="str">
        <f>'1. Strategic Planning'!$B$16</f>
        <v>B. Facilitator designated?</v>
      </c>
      <c r="I6" s="105" t="s">
        <v>253</v>
      </c>
      <c r="J6" t="str">
        <f>IF('1. Strategic Planning'!$C$16="yes", 1, IF('1. Strategic Planning'!$C$16="no", 0, ""))</f>
        <v/>
      </c>
      <c r="L6" s="157"/>
      <c r="M6" t="str">
        <f>IF(ISBLANK('1. Strategic Planning'!$D$16),"",'1. Strategic Planning'!$D$16)</f>
        <v/>
      </c>
      <c r="N6" t="str">
        <f>IF(ISBLANK('1. Strategic Planning'!$E$16),"",'1. Strategic Planning'!$E$16)</f>
        <v/>
      </c>
    </row>
    <row r="7" spans="1:14" x14ac:dyDescent="0.25">
      <c r="A7" t="str">
        <f>IF(ISBLANK(Instructions!$B$17),"",Instructions!$B$17)</f>
        <v/>
      </c>
      <c r="B7" t="str">
        <f>IF(ISBLANK(Instructions!$B$18),"",Instructions!$B$18)</f>
        <v/>
      </c>
      <c r="C7" s="104" t="s">
        <v>251</v>
      </c>
      <c r="D7" s="95">
        <f>IF(ISBLANK('1. Strategic Planning'!$D$4),"",'1. Strategic Planning'!$D$4)</f>
        <v>45474</v>
      </c>
      <c r="E7" s="95">
        <f>IF(ISBLANK('1. Strategic Planning'!$D$5),"",'1. Strategic Planning'!$D$5)</f>
        <v>45838</v>
      </c>
      <c r="F7" t="s">
        <v>116</v>
      </c>
      <c r="G7" t="s">
        <v>258</v>
      </c>
      <c r="H7" t="str">
        <f>'1. Strategic Planning'!$B$17</f>
        <v>C. Related planning efforts built upon?</v>
      </c>
      <c r="I7" s="105" t="s">
        <v>253</v>
      </c>
      <c r="J7" t="str">
        <f>IF('1. Strategic Planning'!$C$17="yes", 1, IF('1. Strategic Planning'!$C$17="no", 0, ""))</f>
        <v/>
      </c>
      <c r="L7" s="157"/>
      <c r="M7" t="str">
        <f>IF(ISBLANK('1. Strategic Planning'!$D$17),"",'1. Strategic Planning'!$D$17)</f>
        <v/>
      </c>
      <c r="N7" t="str">
        <f>IF(ISBLANK('1. Strategic Planning'!$E$17),"",'1. Strategic Planning'!$E$17)</f>
        <v/>
      </c>
    </row>
    <row r="8" spans="1:14" x14ac:dyDescent="0.25">
      <c r="A8" t="str">
        <f>IF(ISBLANK(Instructions!$B$17),"",Instructions!$B$17)</f>
        <v/>
      </c>
      <c r="B8" t="str">
        <f>IF(ISBLANK(Instructions!$B$18),"",Instructions!$B$18)</f>
        <v/>
      </c>
      <c r="C8" s="104" t="s">
        <v>251</v>
      </c>
      <c r="D8" s="95">
        <f>IF(ISBLANK('1. Strategic Planning'!$D$4),"",'1. Strategic Planning'!$D$4)</f>
        <v>45474</v>
      </c>
      <c r="E8" s="95">
        <f>IF(ISBLANK('1. Strategic Planning'!$D$5),"",'1. Strategic Planning'!$D$5)</f>
        <v>45838</v>
      </c>
      <c r="F8" t="s">
        <v>116</v>
      </c>
      <c r="G8" t="s">
        <v>259</v>
      </c>
      <c r="H8" t="str">
        <f>'1. Strategic Planning'!$B$18</f>
        <v>D. Shared vision agreed upon?</v>
      </c>
      <c r="I8" s="105" t="s">
        <v>253</v>
      </c>
      <c r="J8" t="str">
        <f>IF('1. Strategic Planning'!$C$18="yes", 1, IF('1. Strategic Planning'!$C$18="no", 0, ""))</f>
        <v/>
      </c>
      <c r="L8" s="157"/>
      <c r="M8" t="str">
        <f>IF(ISBLANK('1. Strategic Planning'!$D$18),"",'1. Strategic Planning'!$D$18)</f>
        <v/>
      </c>
      <c r="N8" t="str">
        <f>IF(ISBLANK('1. Strategic Planning'!$E$18),"",'1. Strategic Planning'!$E$18)</f>
        <v/>
      </c>
    </row>
    <row r="9" spans="1:14" x14ac:dyDescent="0.25">
      <c r="A9" t="str">
        <f>IF(ISBLANK(Instructions!$B$17),"",Instructions!$B$17)</f>
        <v/>
      </c>
      <c r="B9" t="str">
        <f>IF(ISBLANK(Instructions!$B$18),"",Instructions!$B$18)</f>
        <v/>
      </c>
      <c r="C9" s="104" t="s">
        <v>251</v>
      </c>
      <c r="D9" s="95">
        <f>IF(ISBLANK('1. Strategic Planning'!$D$4),"",'1. Strategic Planning'!$D$4)</f>
        <v>45474</v>
      </c>
      <c r="E9" s="95">
        <f>IF(ISBLANK('1. Strategic Planning'!$D$5),"",'1. Strategic Planning'!$D$5)</f>
        <v>45838</v>
      </c>
      <c r="F9" t="s">
        <v>116</v>
      </c>
      <c r="G9" t="s">
        <v>260</v>
      </c>
      <c r="H9" t="str">
        <f>'1. Strategic Planning'!$B$19</f>
        <v>E. Key indicator(s) identified?</v>
      </c>
      <c r="I9" s="105" t="s">
        <v>253</v>
      </c>
      <c r="J9" t="str">
        <f>IF('1. Strategic Planning'!$C$19="yes", 1, IF('1. Strategic Planning'!$C$19="no", 0, ""))</f>
        <v/>
      </c>
      <c r="L9" s="157"/>
      <c r="M9" t="str">
        <f>IF(ISBLANK('1. Strategic Planning'!$D$19),"",'1. Strategic Planning'!$D$19)</f>
        <v/>
      </c>
      <c r="N9" t="str">
        <f>IF(ISBLANK('1. Strategic Planning'!$E$19),"",'1. Strategic Planning'!$E$19)</f>
        <v/>
      </c>
    </row>
    <row r="10" spans="1:14" x14ac:dyDescent="0.25">
      <c r="A10" t="str">
        <f>IF(ISBLANK(Instructions!$B$17),"",Instructions!$B$17)</f>
        <v/>
      </c>
      <c r="B10" t="str">
        <f>IF(ISBLANK(Instructions!$B$18),"",Instructions!$B$18)</f>
        <v/>
      </c>
      <c r="C10" s="104" t="s">
        <v>251</v>
      </c>
      <c r="D10" s="95">
        <f>IF(ISBLANK('1. Strategic Planning'!$D$4),"",'1. Strategic Planning'!$D$4)</f>
        <v>45474</v>
      </c>
      <c r="E10" s="95">
        <f>IF(ISBLANK('1. Strategic Planning'!$D$5),"",'1. Strategic Planning'!$D$5)</f>
        <v>45838</v>
      </c>
      <c r="F10" t="s">
        <v>116</v>
      </c>
      <c r="G10" t="s">
        <v>261</v>
      </c>
      <c r="H10" t="str">
        <f>'1. Strategic Planning'!$B$20</f>
        <v>F. Root causes explored and identified?</v>
      </c>
      <c r="I10" s="105" t="s">
        <v>253</v>
      </c>
      <c r="J10" t="str">
        <f>IF('1. Strategic Planning'!$C$20="yes", 1, IF('1. Strategic Planning'!$C$20="no", 0, ""))</f>
        <v/>
      </c>
      <c r="L10" s="157"/>
      <c r="M10" t="str">
        <f>IF(ISBLANK('1. Strategic Planning'!$D$20),"",'1. Strategic Planning'!$D$20)</f>
        <v/>
      </c>
      <c r="N10" t="str">
        <f>IF(ISBLANK('1. Strategic Planning'!$E$20),"",'1. Strategic Planning'!$E$20)</f>
        <v/>
      </c>
    </row>
    <row r="11" spans="1:14" x14ac:dyDescent="0.25">
      <c r="A11" t="str">
        <f>IF(ISBLANK(Instructions!$B$17),"",Instructions!$B$17)</f>
        <v/>
      </c>
      <c r="B11" t="str">
        <f>IF(ISBLANK(Instructions!$B$18),"",Instructions!$B$18)</f>
        <v/>
      </c>
      <c r="C11" s="104" t="s">
        <v>251</v>
      </c>
      <c r="D11" s="95">
        <f>IF(ISBLANK('1. Strategic Planning'!$D$4),"",'1. Strategic Planning'!$D$4)</f>
        <v>45474</v>
      </c>
      <c r="E11" s="95">
        <f>IF(ISBLANK('1. Strategic Planning'!$D$5),"",'1. Strategic Planning'!$D$5)</f>
        <v>45838</v>
      </c>
      <c r="F11" t="s">
        <v>116</v>
      </c>
      <c r="G11" t="s">
        <v>262</v>
      </c>
      <c r="H11" t="str">
        <f>'1. Strategic Planning'!$B$21</f>
        <v>G. Potential strategies identified and evaluated?</v>
      </c>
      <c r="I11" s="105" t="s">
        <v>253</v>
      </c>
      <c r="J11" t="str">
        <f>IF('1. Strategic Planning'!$C$21="yes", 1, IF('1. Strategic Planning'!$C$21="no", 0, ""))</f>
        <v/>
      </c>
      <c r="L11" s="157"/>
      <c r="M11" t="str">
        <f>IF(ISBLANK('1. Strategic Planning'!$D$21),"",'1. Strategic Planning'!$D$21)</f>
        <v/>
      </c>
      <c r="N11" t="str">
        <f>IF(ISBLANK('1. Strategic Planning'!$E$21),"",'1. Strategic Planning'!$E$21)</f>
        <v/>
      </c>
    </row>
    <row r="12" spans="1:14" x14ac:dyDescent="0.25">
      <c r="A12" t="str">
        <f>IF(ISBLANK(Instructions!$B$17),"",Instructions!$B$17)</f>
        <v/>
      </c>
      <c r="B12" t="str">
        <f>IF(ISBLANK(Instructions!$B$18),"",Instructions!$B$18)</f>
        <v/>
      </c>
      <c r="C12" s="104" t="s">
        <v>251</v>
      </c>
      <c r="D12" s="95">
        <f>IF(ISBLANK('1. Strategic Planning'!$D$4),"",'1. Strategic Planning'!$D$4)</f>
        <v>45474</v>
      </c>
      <c r="E12" s="95">
        <f>IF(ISBLANK('1. Strategic Planning'!$D$5),"",'1. Strategic Planning'!$D$5)</f>
        <v>45838</v>
      </c>
      <c r="F12" t="s">
        <v>116</v>
      </c>
      <c r="G12" t="s">
        <v>263</v>
      </c>
      <c r="H12" t="str">
        <f>'1. Strategic Planning'!$B$22</f>
        <v>H. Gaps in existing efforts identified?</v>
      </c>
      <c r="I12" s="105" t="s">
        <v>253</v>
      </c>
      <c r="J12" t="str">
        <f>IF('1. Strategic Planning'!$C$22="yes", 1, IF('1. Strategic Planning'!$C$22="no", 0, ""))</f>
        <v/>
      </c>
      <c r="L12" s="157"/>
      <c r="M12" t="str">
        <f>IF(ISBLANK('1. Strategic Planning'!$D$22),"",'1. Strategic Planning'!$D$22)</f>
        <v/>
      </c>
      <c r="N12" t="str">
        <f>IF(ISBLANK('1. Strategic Planning'!$E$22),"",'1. Strategic Planning'!$E$22)</f>
        <v/>
      </c>
    </row>
    <row r="13" spans="1:14" x14ac:dyDescent="0.25">
      <c r="A13" t="str">
        <f>IF(ISBLANK(Instructions!$B$17),"",Instructions!$B$17)</f>
        <v/>
      </c>
      <c r="B13" t="str">
        <f>IF(ISBLANK(Instructions!$B$18),"",Instructions!$B$18)</f>
        <v/>
      </c>
      <c r="C13" s="104" t="s">
        <v>251</v>
      </c>
      <c r="D13" s="95">
        <f>IF(ISBLANK('1. Strategic Planning'!$D$4),"",'1. Strategic Planning'!$D$4)</f>
        <v>45474</v>
      </c>
      <c r="E13" s="95">
        <f>IF(ISBLANK('1. Strategic Planning'!$D$5),"",'1. Strategic Planning'!$D$5)</f>
        <v>45838</v>
      </c>
      <c r="F13" t="s">
        <v>116</v>
      </c>
      <c r="G13" t="s">
        <v>264</v>
      </c>
      <c r="H13" t="str">
        <f>'1. Strategic Planning'!$B$23</f>
        <v>I. Strategies prioritized?</v>
      </c>
      <c r="I13" s="105" t="s">
        <v>253</v>
      </c>
      <c r="J13" t="str">
        <f>IF('1. Strategic Planning'!$C$23="yes", 1, IF('1. Strategic Planning'!$C$23="no", 0, ""))</f>
        <v/>
      </c>
      <c r="L13" s="157"/>
      <c r="M13" t="str">
        <f>IF(ISBLANK('1. Strategic Planning'!$D$23),"",'1. Strategic Planning'!$D$23)</f>
        <v/>
      </c>
      <c r="N13" t="str">
        <f>IF(ISBLANK('1. Strategic Planning'!$E$23),"",'1. Strategic Planning'!$E$23)</f>
        <v/>
      </c>
    </row>
    <row r="14" spans="1:14" x14ac:dyDescent="0.25">
      <c r="A14" t="str">
        <f>IF(ISBLANK(Instructions!$B$17),"",Instructions!$B$17)</f>
        <v/>
      </c>
      <c r="B14" t="str">
        <f>IF(ISBLANK(Instructions!$B$18),"",Instructions!$B$18)</f>
        <v/>
      </c>
      <c r="C14" s="104" t="s">
        <v>251</v>
      </c>
      <c r="D14" s="95">
        <f>IF(ISBLANK('1. Strategic Planning'!$D$4),"",'1. Strategic Planning'!$D$4)</f>
        <v>45474</v>
      </c>
      <c r="E14" s="95">
        <f>IF(ISBLANK('1. Strategic Planning'!$D$5),"",'1. Strategic Planning'!$D$5)</f>
        <v>45838</v>
      </c>
      <c r="F14" t="s">
        <v>116</v>
      </c>
      <c r="G14" t="s">
        <v>265</v>
      </c>
      <c r="H14" t="str">
        <f>'1. Strategic Planning'!$B$24</f>
        <v>J. Goals, measures, and evaluation plan identified</v>
      </c>
      <c r="I14" s="105" t="s">
        <v>253</v>
      </c>
      <c r="J14" t="str">
        <f>IF('1. Strategic Planning'!$C$24="yes", 1, IF('1. Strategic Planning'!$C$24="no", 0, ""))</f>
        <v/>
      </c>
      <c r="L14" s="157"/>
      <c r="M14" t="str">
        <f>IF(ISBLANK('1. Strategic Planning'!$D$24),"",'1. Strategic Planning'!$D$24)</f>
        <v/>
      </c>
      <c r="N14" t="str">
        <f>IF(ISBLANK('1. Strategic Planning'!$E$24),"",'1. Strategic Planning'!$E$24)</f>
        <v/>
      </c>
    </row>
    <row r="15" spans="1:14" x14ac:dyDescent="0.25">
      <c r="A15" t="str">
        <f>IF(ISBLANK(Instructions!$B$17),"",Instructions!$B$17)</f>
        <v/>
      </c>
      <c r="B15" t="str">
        <f>IF(ISBLANK(Instructions!$B$18),"",Instructions!$B$18)</f>
        <v/>
      </c>
      <c r="C15" s="104" t="s">
        <v>251</v>
      </c>
      <c r="D15" s="95">
        <f>IF(ISBLANK('1. Strategic Planning'!$D$4),"",'1. Strategic Planning'!$D$4)</f>
        <v>45474</v>
      </c>
      <c r="E15" s="95">
        <f>IF(ISBLANK('1. Strategic Planning'!$D$5),"",'1. Strategic Planning'!$D$5)</f>
        <v>45838</v>
      </c>
      <c r="F15" t="s">
        <v>116</v>
      </c>
      <c r="G15" t="s">
        <v>266</v>
      </c>
      <c r="H15" t="str">
        <f>'1. Strategic Planning'!$B$25</f>
        <v>K. Alignment of strategies considered?</v>
      </c>
      <c r="I15" s="105" t="s">
        <v>253</v>
      </c>
      <c r="J15" t="str">
        <f>IF('1. Strategic Planning'!$C$25="yes", 1, IF('1. Strategic Planning'!$C$25="no", 0, ""))</f>
        <v/>
      </c>
      <c r="L15" s="157"/>
      <c r="M15" t="str">
        <f>IF(ISBLANK('1. Strategic Planning'!$D$25),"",'1. Strategic Planning'!$D$25)</f>
        <v/>
      </c>
      <c r="N15" t="str">
        <f>IF(ISBLANK('1. Strategic Planning'!$E$25),"",'1. Strategic Planning'!$E$25)</f>
        <v/>
      </c>
    </row>
    <row r="16" spans="1:14" x14ac:dyDescent="0.25">
      <c r="A16" t="str">
        <f>IF(ISBLANK(Instructions!$B$17),"",Instructions!$B$17)</f>
        <v/>
      </c>
      <c r="B16" t="str">
        <f>IF(ISBLANK(Instructions!$B$18),"",Instructions!$B$18)</f>
        <v/>
      </c>
      <c r="C16" s="104" t="s">
        <v>251</v>
      </c>
      <c r="D16" s="95">
        <f>IF(ISBLANK('1. Strategic Planning'!$D$4),"",'1. Strategic Planning'!$D$4)</f>
        <v>45474</v>
      </c>
      <c r="E16" s="95">
        <f>IF(ISBLANK('1. Strategic Planning'!$D$5),"",'1. Strategic Planning'!$D$5)</f>
        <v>45838</v>
      </c>
      <c r="F16" t="s">
        <v>116</v>
      </c>
      <c r="G16" t="s">
        <v>267</v>
      </c>
      <c r="H16" t="str">
        <f>'1. Strategic Planning'!$B$26</f>
        <v>L. Organizations identified?</v>
      </c>
      <c r="I16" s="105" t="s">
        <v>253</v>
      </c>
      <c r="J16" t="str">
        <f>IF('1. Strategic Planning'!$C$26="yes", 1, IF('1. Strategic Planning'!$C$26="no", 0, ""))</f>
        <v/>
      </c>
      <c r="L16" s="157"/>
      <c r="M16" t="str">
        <f>IF(ISBLANK('1. Strategic Planning'!$D$26),"",'1. Strategic Planning'!$D$26)</f>
        <v/>
      </c>
      <c r="N16" t="str">
        <f>IF(ISBLANK('1. Strategic Planning'!$E$26),"",'1. Strategic Planning'!$E$26)</f>
        <v/>
      </c>
    </row>
    <row r="17" spans="1:14" x14ac:dyDescent="0.25">
      <c r="A17" t="str">
        <f>IF(ISBLANK(Instructions!$B$17),"",Instructions!$B$17)</f>
        <v/>
      </c>
      <c r="B17" t="str">
        <f>IF(ISBLANK(Instructions!$B$18),"",Instructions!$B$18)</f>
        <v/>
      </c>
      <c r="C17" s="104" t="s">
        <v>251</v>
      </c>
      <c r="D17" s="95">
        <f>IF(ISBLANK('1. Strategic Planning'!$D$4),"",'1. Strategic Planning'!$D$4)</f>
        <v>45474</v>
      </c>
      <c r="E17" s="95">
        <f>IF(ISBLANK('1. Strategic Planning'!$D$5),"",'1. Strategic Planning'!$D$5)</f>
        <v>45838</v>
      </c>
      <c r="F17" t="s">
        <v>116</v>
      </c>
      <c r="G17" t="s">
        <v>268</v>
      </c>
      <c r="H17" t="str">
        <f>'1. Strategic Planning'!$B$27</f>
        <v>M. Budgets and timelines developed?</v>
      </c>
      <c r="I17" s="105" t="s">
        <v>253</v>
      </c>
      <c r="J17" t="str">
        <f>IF('1. Strategic Planning'!$C$27="yes", 1, IF('1. Strategic Planning'!$C$27="no", 0, ""))</f>
        <v/>
      </c>
      <c r="L17" s="157"/>
      <c r="M17" t="str">
        <f>IF(ISBLANK('1. Strategic Planning'!$D$27),"",'1. Strategic Planning'!$D$27)</f>
        <v/>
      </c>
      <c r="N17" t="str">
        <f>IF(ISBLANK('1. Strategic Planning'!$E$27),"",'1. Strategic Planning'!$E$27)</f>
        <v/>
      </c>
    </row>
    <row r="18" spans="1:14" x14ac:dyDescent="0.25">
      <c r="A18" t="str">
        <f>IF(ISBLANK(Instructions!$B$17),"",Instructions!$B$17)</f>
        <v/>
      </c>
      <c r="B18" t="str">
        <f>IF(ISBLANK(Instructions!$B$18),"",Instructions!$B$18)</f>
        <v/>
      </c>
      <c r="C18" s="104" t="s">
        <v>251</v>
      </c>
      <c r="D18" s="95">
        <f>IF(ISBLANK('1. Strategic Planning'!$D$4),"",'1. Strategic Planning'!$D$4)</f>
        <v>45474</v>
      </c>
      <c r="E18" s="95">
        <f>IF(ISBLANK('1. Strategic Planning'!$D$5),"",'1. Strategic Planning'!$D$5)</f>
        <v>45838</v>
      </c>
      <c r="F18" t="s">
        <v>116</v>
      </c>
      <c r="G18" t="s">
        <v>269</v>
      </c>
      <c r="H18" t="str">
        <f>'1. Strategic Planning'!$B$28</f>
        <v>N. Recommendations offered?</v>
      </c>
      <c r="I18" s="105" t="s">
        <v>253</v>
      </c>
      <c r="J18" t="str">
        <f>IF('1. Strategic Planning'!$C$28="yes", 1, IF('1. Strategic Planning'!$C$28="no", 0, ""))</f>
        <v/>
      </c>
      <c r="L18" s="157"/>
      <c r="M18" t="str">
        <f>IF(ISBLANK('1. Strategic Planning'!$D$28),"",'1. Strategic Planning'!$D$28)</f>
        <v/>
      </c>
      <c r="N18" t="str">
        <f>IF(ISBLANK('1. Strategic Planning'!$E$28),"",'1. Strategic Planning'!$E$28)</f>
        <v/>
      </c>
    </row>
    <row r="19" spans="1:14" x14ac:dyDescent="0.25">
      <c r="A19" t="str">
        <f>IF(ISBLANK(Instructions!$B$17),"",Instructions!$B$17)</f>
        <v/>
      </c>
      <c r="B19" t="str">
        <f>IF(ISBLANK(Instructions!$B$18),"",Instructions!$B$18)</f>
        <v/>
      </c>
      <c r="C19" s="104" t="s">
        <v>251</v>
      </c>
      <c r="D19" s="95">
        <f>IF(ISBLANK('1. Strategic Planning'!$D$4),"",'1. Strategic Planning'!$D$4)</f>
        <v>45474</v>
      </c>
      <c r="E19" s="95">
        <f>IF(ISBLANK('1. Strategic Planning'!$D$5),"",'1. Strategic Planning'!$D$5)</f>
        <v>45838</v>
      </c>
      <c r="F19" t="s">
        <v>116</v>
      </c>
      <c r="G19" t="s">
        <v>270</v>
      </c>
      <c r="H19" t="str">
        <f>'1. Strategic Planning'!$B$29</f>
        <v>Total # of Activities Marked "Yes" (Autocalculated)</v>
      </c>
      <c r="I19" s="105" t="s">
        <v>253</v>
      </c>
      <c r="J19" t="str">
        <f>IF(ISBLANK('1. Strategic Planning'!$C$29),"",'1. Strategic Planning'!$C$29)</f>
        <v/>
      </c>
      <c r="L19" s="157"/>
      <c r="M19" t="str">
        <f>IF(ISBLANK('1. Strategic Planning'!$D$29),"",'1. Strategic Planning'!$D$29)</f>
        <v/>
      </c>
    </row>
    <row r="20" spans="1:14" x14ac:dyDescent="0.25">
      <c r="A20" t="str">
        <f>IF(ISBLANK(Instructions!$B$17),"",Instructions!$B$17)</f>
        <v/>
      </c>
      <c r="B20" t="str">
        <f>IF(ISBLANK(Instructions!$B$18),"",Instructions!$B$18)</f>
        <v/>
      </c>
      <c r="C20" s="104" t="s">
        <v>251</v>
      </c>
      <c r="D20" s="95">
        <f>IF(ISBLANK('1. Strategic Planning'!$D$4),"",'1. Strategic Planning'!$D$4)</f>
        <v>45474</v>
      </c>
      <c r="E20" s="95">
        <f>IF(ISBLANK('1. Strategic Planning'!$D$5),"",'1. Strategic Planning'!$D$5)</f>
        <v>45838</v>
      </c>
      <c r="F20" t="s">
        <v>116</v>
      </c>
      <c r="G20" t="s">
        <v>271</v>
      </c>
      <c r="H20" t="str">
        <f>IF(ISBLANK('1. Strategic Planning'!$B$32),"",'1. Strategic Planning'!$B$32)</f>
        <v/>
      </c>
      <c r="I20" s="105" t="s">
        <v>253</v>
      </c>
      <c r="J20" t="str">
        <f>IF(ISBLANK('1. Strategic Planning'!$C$32),"",'1. Strategic Planning'!$C$32)</f>
        <v/>
      </c>
      <c r="L20" s="157"/>
      <c r="M20" t="str">
        <f>IF(ISBLANK('1. Strategic Planning'!$D$32),"",'1. Strategic Planning'!$D$32)</f>
        <v/>
      </c>
      <c r="N20" t="str">
        <f>IF(ISBLANK('1. Strategic Planning'!$E$32),"",'1. Strategic Planning'!$E$32)</f>
        <v/>
      </c>
    </row>
    <row r="21" spans="1:14" x14ac:dyDescent="0.25">
      <c r="A21" t="str">
        <f>IF(ISBLANK(Instructions!$B$17),"",Instructions!$B$17)</f>
        <v/>
      </c>
      <c r="B21" t="str">
        <f>IF(ISBLANK(Instructions!$B$18),"",Instructions!$B$18)</f>
        <v/>
      </c>
      <c r="C21" s="104" t="s">
        <v>251</v>
      </c>
      <c r="D21" s="95">
        <f>IF(ISBLANK('1. Strategic Planning'!$D$4),"",'1. Strategic Planning'!$D$4)</f>
        <v>45474</v>
      </c>
      <c r="E21" s="95">
        <f>IF(ISBLANK('1. Strategic Planning'!$D$5),"",'1. Strategic Planning'!$D$5)</f>
        <v>45838</v>
      </c>
      <c r="F21" t="s">
        <v>116</v>
      </c>
      <c r="G21" t="s">
        <v>272</v>
      </c>
      <c r="H21" t="str">
        <f>IF(ISBLANK('1. Strategic Planning'!$B$33),"",'1. Strategic Planning'!$B$33)</f>
        <v/>
      </c>
      <c r="I21" s="105" t="s">
        <v>253</v>
      </c>
      <c r="J21" t="str">
        <f>IF(ISBLANK('1. Strategic Planning'!$C$33),"",'1. Strategic Planning'!$C$33)</f>
        <v/>
      </c>
      <c r="L21" s="157"/>
      <c r="M21" t="str">
        <f>IF(ISBLANK('1. Strategic Planning'!$D$33),"",'1. Strategic Planning'!$D$33)</f>
        <v/>
      </c>
      <c r="N21" t="str">
        <f>IF(ISBLANK('1. Strategic Planning'!$E$33),"",'1. Strategic Planning'!$E$33)</f>
        <v/>
      </c>
    </row>
    <row r="22" spans="1:14" x14ac:dyDescent="0.25">
      <c r="A22" t="str">
        <f>IF(ISBLANK(Instructions!$B$17),"",Instructions!$B$17)</f>
        <v/>
      </c>
      <c r="B22" t="str">
        <f>IF(ISBLANK(Instructions!$B$18),"",Instructions!$B$18)</f>
        <v/>
      </c>
      <c r="C22" s="104" t="s">
        <v>251</v>
      </c>
      <c r="D22" s="95">
        <f>IF(ISBLANK('1. Strategic Planning'!$D$4),"",'1. Strategic Planning'!$D$4)</f>
        <v>45474</v>
      </c>
      <c r="E22" s="95">
        <f>IF(ISBLANK('1. Strategic Planning'!$D$5),"",'1. Strategic Planning'!$D$5)</f>
        <v>45838</v>
      </c>
      <c r="F22" t="s">
        <v>116</v>
      </c>
      <c r="G22" t="s">
        <v>273</v>
      </c>
      <c r="H22" t="str">
        <f>IF(ISBLANK('1. Strategic Planning'!$B$34),"",'1. Strategic Planning'!$B$34)</f>
        <v/>
      </c>
      <c r="I22" s="105" t="s">
        <v>253</v>
      </c>
      <c r="J22" t="str">
        <f>IF(ISBLANK('1. Strategic Planning'!$C$34),"",'1. Strategic Planning'!$C$34)</f>
        <v/>
      </c>
      <c r="L22" s="157"/>
      <c r="M22" t="str">
        <f>IF(ISBLANK('1. Strategic Planning'!$D$34),"",'1. Strategic Planning'!$D$34)</f>
        <v/>
      </c>
      <c r="N22" t="str">
        <f>IF(ISBLANK('1. Strategic Planning'!$E$34),"",'1. Strategic Planning'!$E$34)</f>
        <v/>
      </c>
    </row>
    <row r="23" spans="1:14" x14ac:dyDescent="0.25">
      <c r="A23" t="str">
        <f>IF(ISBLANK(Instructions!$B$17),"",Instructions!$B$17)</f>
        <v/>
      </c>
      <c r="B23" t="str">
        <f>IF(ISBLANK(Instructions!$B$18),"",Instructions!$B$18)</f>
        <v/>
      </c>
      <c r="C23" s="104" t="s">
        <v>251</v>
      </c>
      <c r="D23" s="95">
        <f>IF(ISBLANK('1. Strategic Planning'!$D$4),"",'1. Strategic Planning'!$D$4)</f>
        <v>45474</v>
      </c>
      <c r="E23" s="95">
        <f>IF(ISBLANK('1. Strategic Planning'!$D$5),"",'1. Strategic Planning'!$D$5)</f>
        <v>45838</v>
      </c>
      <c r="F23" t="s">
        <v>118</v>
      </c>
      <c r="G23" t="s">
        <v>274</v>
      </c>
      <c r="H23" t="str">
        <f>'1. Strategic Planning'!$D$39</f>
        <v>% of recommendations offered that were approved by local officials</v>
      </c>
      <c r="I23" s="105" t="s">
        <v>253</v>
      </c>
      <c r="J23" t="str">
        <f>IF(ISBLANK('1. Strategic Planning'!$C$39),"",'1. Strategic Planning'!$C$39)</f>
        <v/>
      </c>
      <c r="K23" t="str">
        <f>IF(ISBLANK('1. Strategic Planning'!$C$40),"",'1. Strategic Planning'!$C$40)</f>
        <v/>
      </c>
      <c r="L23" s="157" t="str">
        <f>IF('1. Strategic Planning'!E39="Incomplete","",'1. Strategic Planning'!E39)</f>
        <v/>
      </c>
      <c r="N23" t="str">
        <f>IF(ISBLANK('1. Strategic Planning'!$F$39),"",'1. Strategic Planning'!$F$39)</f>
        <v/>
      </c>
    </row>
    <row r="24" spans="1:14" x14ac:dyDescent="0.25">
      <c r="A24" t="str">
        <f>IF(ISBLANK(Instructions!$B$17),"",Instructions!$B$17)</f>
        <v/>
      </c>
      <c r="B24" t="str">
        <f>IF(ISBLANK(Instructions!$B$18),"",Instructions!$B$18)</f>
        <v/>
      </c>
      <c r="C24" s="104" t="s">
        <v>251</v>
      </c>
      <c r="D24" s="95">
        <f>IF(ISBLANK('1. Strategic Planning'!$D$4),"",'1. Strategic Planning'!$D$4)</f>
        <v>45474</v>
      </c>
      <c r="E24" s="95">
        <f>IF(ISBLANK('1. Strategic Planning'!$D$5),"",'1. Strategic Planning'!$D$5)</f>
        <v>45838</v>
      </c>
      <c r="F24" t="s">
        <v>118</v>
      </c>
      <c r="G24" t="s">
        <v>275</v>
      </c>
      <c r="H24" t="str">
        <f>'1. Strategic Planning'!$D$41</f>
        <v>% of stakeholder categories (as outlined in Exhibit C Item A Detail) that were met during the collaborative strategic planning process</v>
      </c>
      <c r="I24" s="105" t="s">
        <v>253</v>
      </c>
      <c r="J24" t="str">
        <f>IF(ISBLANK('1. Strategic Planning'!$C$41),"",'1. Strategic Planning'!$C$41)</f>
        <v/>
      </c>
      <c r="K24" t="str">
        <f>IF(ISBLANK('1. Strategic Planning'!$C$41),"",'1. Strategic Planning'!$C$42)</f>
        <v/>
      </c>
      <c r="L24" s="157" t="str">
        <f>IF('1. Strategic Planning'!$E$41="Incomplete","",'1. Strategic Planning'!$E$41)</f>
        <v/>
      </c>
      <c r="N24" t="str">
        <f>IF(ISBLANK('1. Strategic Planning'!$F$41),"",'1. Strategic Planning'!$F$41)</f>
        <v/>
      </c>
    </row>
    <row r="25" spans="1:14" x14ac:dyDescent="0.25">
      <c r="A25" t="str">
        <f>IF(ISBLANK(Instructions!$B$17),"",Instructions!$B$17)</f>
        <v/>
      </c>
      <c r="B25" t="str">
        <f>IF(ISBLANK(Instructions!$B$18),"",Instructions!$B$18)</f>
        <v/>
      </c>
      <c r="C25" s="104" t="s">
        <v>251</v>
      </c>
      <c r="D25" s="95">
        <f>IF(ISBLANK('1. Strategic Planning'!$D$4),"",'1. Strategic Planning'!$D$4)</f>
        <v>45474</v>
      </c>
      <c r="E25" s="95">
        <f>IF(ISBLANK('1. Strategic Planning'!$D$5),"",'1. Strategic Planning'!$D$5)</f>
        <v>45838</v>
      </c>
      <c r="F25" t="s">
        <v>118</v>
      </c>
      <c r="G25" t="s">
        <v>276</v>
      </c>
      <c r="H25" t="str">
        <f>'1. Strategic Planning'!$D$43</f>
        <v>% of stakeholders involved in collaborative strategic planning process who feel that they were heard in the process</v>
      </c>
      <c r="I25" s="105" t="s">
        <v>253</v>
      </c>
      <c r="J25" t="str">
        <f>IF(ISBLANK('1. Strategic Planning'!$C$43),"",'1. Strategic Planning'!$C$43)</f>
        <v/>
      </c>
      <c r="K25" t="str">
        <f>IF(ISBLANK('1. Strategic Planning'!$C$44),"",'1. Strategic Planning'!$C$44)</f>
        <v/>
      </c>
      <c r="L25" s="157" t="str">
        <f>IF('1. Strategic Planning'!$E$43="Incomplete","",'1. Strategic Planning'!$E$43)</f>
        <v/>
      </c>
      <c r="N25" t="str">
        <f>IF(ISBLANK('1. Strategic Planning'!$F$43),"",'1. Strategic Planning'!$F$43)</f>
        <v/>
      </c>
    </row>
    <row r="26" spans="1:14" x14ac:dyDescent="0.25">
      <c r="A26" t="str">
        <f>IF(ISBLANK(Instructions!$B$17),"",Instructions!$B$17)</f>
        <v/>
      </c>
      <c r="B26" t="str">
        <f>IF(ISBLANK(Instructions!$B$18),"",Instructions!$B$18)</f>
        <v/>
      </c>
      <c r="C26" s="104" t="s">
        <v>251</v>
      </c>
      <c r="D26" s="95">
        <f>IF(ISBLANK('1. Strategic Planning'!$D$4),"",'1. Strategic Planning'!$D$4)</f>
        <v>45474</v>
      </c>
      <c r="E26" s="95">
        <f>IF(ISBLANK('1. Strategic Planning'!$D$5),"",'1. Strategic Planning'!$D$5)</f>
        <v>45838</v>
      </c>
      <c r="F26" t="s">
        <v>118</v>
      </c>
      <c r="G26" t="s">
        <v>277</v>
      </c>
      <c r="H26" t="str">
        <f>IF(ISBLANK('1. Strategic Planning'!$D$45),"",'1. Strategic Planning'!$D$45)</f>
        <v/>
      </c>
      <c r="I26" s="105" t="s">
        <v>253</v>
      </c>
      <c r="J26" t="str">
        <f>IF(ISBLANK('1. Strategic Planning'!$C$45),"",'1. Strategic Planning'!$C$45)</f>
        <v/>
      </c>
      <c r="K26" t="str">
        <f>IF(ISBLANK('1. Strategic Planning'!$C$46),"",'1. Strategic Planning'!$C$46)</f>
        <v/>
      </c>
      <c r="L26" s="157" t="str">
        <f>IF('1. Strategic Planning'!$E$45="Incomplete","",'1. Strategic Planning'!$E$45)</f>
        <v/>
      </c>
      <c r="N26" t="str">
        <f>IF(ISBLANK('1. Strategic Planning'!$F$45),"",'1. Strategic Planning'!$F$45)</f>
        <v/>
      </c>
    </row>
    <row r="27" spans="1:14" x14ac:dyDescent="0.25">
      <c r="A27" t="str">
        <f>IF(ISBLANK(Instructions!$B$17),"",Instructions!$B$17)</f>
        <v/>
      </c>
      <c r="B27" t="str">
        <f>IF(ISBLANK(Instructions!$B$18),"",Instructions!$B$18)</f>
        <v/>
      </c>
      <c r="C27" s="104" t="s">
        <v>251</v>
      </c>
      <c r="D27" s="95">
        <f>IF(ISBLANK('1. Strategic Planning'!$D$4),"",'1. Strategic Planning'!$D$4)</f>
        <v>45474</v>
      </c>
      <c r="E27" s="95">
        <f>IF(ISBLANK('1. Strategic Planning'!$D$5),"",'1. Strategic Planning'!$D$5)</f>
        <v>45838</v>
      </c>
      <c r="F27" t="s">
        <v>118</v>
      </c>
      <c r="G27" t="s">
        <v>278</v>
      </c>
      <c r="H27" t="str">
        <f>IF(ISBLANK('1. Strategic Planning'!$D$47),"",'1. Strategic Planning'!$D$47)</f>
        <v/>
      </c>
      <c r="I27" s="105" t="s">
        <v>253</v>
      </c>
      <c r="J27" t="str">
        <f>IF(ISBLANK('1. Strategic Planning'!$C$47),"",'1. Strategic Planning'!$C$47)</f>
        <v/>
      </c>
      <c r="K27" t="str">
        <f>IF(ISBLANK('1. Strategic Planning'!$C$48),"",'1. Strategic Planning'!$C$48)</f>
        <v/>
      </c>
      <c r="L27" s="157" t="str">
        <f>IF('1. Strategic Planning'!$E$47="Incomplete","",'1. Strategic Planning'!$E$47)</f>
        <v/>
      </c>
      <c r="N27" t="str">
        <f>IF(ISBLANK('1. Strategic Planning'!$F$47),"",'1. Strategic Planning'!$F$47)</f>
        <v/>
      </c>
    </row>
    <row r="28" spans="1:14" x14ac:dyDescent="0.25">
      <c r="A28" t="str">
        <f>IF(ISBLANK(Instructions!$B$17),"",Instructions!$B$17)</f>
        <v/>
      </c>
      <c r="B28" t="str">
        <f>IF(ISBLANK(Instructions!$B$18),"",Instructions!$B$18)</f>
        <v/>
      </c>
      <c r="C28" s="104" t="s">
        <v>251</v>
      </c>
      <c r="D28" s="95">
        <f>IF(ISBLANK('1. Strategic Planning'!$D$4),"",'1. Strategic Planning'!$D$4)</f>
        <v>45474</v>
      </c>
      <c r="E28" s="95">
        <f>IF(ISBLANK('1. Strategic Planning'!$D$5),"",'1. Strategic Planning'!$D$5)</f>
        <v>45838</v>
      </c>
      <c r="F28" t="s">
        <v>118</v>
      </c>
      <c r="G28" t="s">
        <v>279</v>
      </c>
      <c r="H28" t="str">
        <f>IF(ISBLANK('1. Strategic Planning'!$D$49),"",'1. Strategic Planning'!$D$49)</f>
        <v/>
      </c>
      <c r="I28" s="105" t="s">
        <v>253</v>
      </c>
      <c r="J28" t="str">
        <f>IF(ISBLANK('1. Strategic Planning'!$C$49),"",'1. Strategic Planning'!$C$49)</f>
        <v/>
      </c>
      <c r="K28" t="str">
        <f>IF(ISBLANK('1. Strategic Planning'!$C$50),"",'1. Strategic Planning'!$C$50)</f>
        <v/>
      </c>
      <c r="L28" s="157" t="str">
        <f>IF('1. Strategic Planning'!$E$49="Incomplete","",'1. Strategic Planning'!$E$49)</f>
        <v/>
      </c>
      <c r="N28" t="str">
        <f>IF(ISBLANK('1. Strategic Planning'!$F$49),"",'1. Strategic Planning'!$F$49)</f>
        <v/>
      </c>
    </row>
    <row r="29" spans="1:14" x14ac:dyDescent="0.25">
      <c r="A29" t="str">
        <f>IF(ISBLANK(Instructions!$B$17),"",Instructions!$B$17)</f>
        <v/>
      </c>
      <c r="B29" t="str">
        <f>IF(ISBLANK(Instructions!$B$18),"",Instructions!$B$18)</f>
        <v/>
      </c>
      <c r="C29" s="104" t="s">
        <v>251</v>
      </c>
      <c r="D29" s="95">
        <f>IF(ISBLANK('1. Strategic Planning'!$D$4),"",'1. Strategic Planning'!$D$4)</f>
        <v>45474</v>
      </c>
      <c r="E29" s="95">
        <f>IF(ISBLANK('1. Strategic Planning'!$D$5),"",'1. Strategic Planning'!$D$5)</f>
        <v>45838</v>
      </c>
      <c r="F29" t="s">
        <v>120</v>
      </c>
      <c r="G29" t="s">
        <v>280</v>
      </c>
      <c r="H29" t="str">
        <f>'1. Strategic Planning'!$D$55</f>
        <v>% of recommendations implemented during the reporting period</v>
      </c>
      <c r="I29" s="105" t="s">
        <v>253</v>
      </c>
      <c r="J29" t="str">
        <f>IF(ISBLANK('1. Strategic Planning'!$C$55),"",'1. Strategic Planning'!$C$55)</f>
        <v/>
      </c>
      <c r="K29" t="str">
        <f>IF(ISBLANK('1. Strategic Planning'!$C$56),"",'1. Strategic Planning'!$C$56)</f>
        <v/>
      </c>
      <c r="L29" s="157" t="str">
        <f>IF('1. Strategic Planning'!$E$55="Incomplete","",'1. Strategic Planning'!$E$55)</f>
        <v/>
      </c>
      <c r="N29" t="str">
        <f>IF(ISBLANK('1. Strategic Planning'!$F$55),"",'1. Strategic Planning'!$F$55)</f>
        <v/>
      </c>
    </row>
    <row r="30" spans="1:14" x14ac:dyDescent="0.25">
      <c r="A30" t="str">
        <f>IF(ISBLANK(Instructions!$B$17),"",Instructions!$B$17)</f>
        <v/>
      </c>
      <c r="B30" t="str">
        <f>IF(ISBLANK(Instructions!$B$18),"",Instructions!$B$18)</f>
        <v/>
      </c>
      <c r="C30" s="104" t="s">
        <v>251</v>
      </c>
      <c r="D30" s="95">
        <f>IF(ISBLANK('1. Strategic Planning'!$D$4),"",'1. Strategic Planning'!$D$4)</f>
        <v>45474</v>
      </c>
      <c r="E30" s="95">
        <f>IF(ISBLANK('1. Strategic Planning'!$D$5),"",'1. Strategic Planning'!$D$5)</f>
        <v>45838</v>
      </c>
      <c r="F30" t="s">
        <v>120</v>
      </c>
      <c r="G30" t="s">
        <v>281</v>
      </c>
      <c r="H30" t="str">
        <f>IF(ISBLANK('1. Strategic Planning'!$D$57),"",'1. Strategic Planning'!$D$57)</f>
        <v/>
      </c>
      <c r="I30" s="105" t="s">
        <v>253</v>
      </c>
      <c r="J30" t="str">
        <f>IF(ISBLANK('1. Strategic Planning'!$C$57),"",'1. Strategic Planning'!$C$57)</f>
        <v/>
      </c>
      <c r="K30" t="str">
        <f>IF(ISBLANK('1. Strategic Planning'!$C$58),"",'1. Strategic Planning'!$C$58)</f>
        <v/>
      </c>
      <c r="L30" s="157" t="str">
        <f>IF('1. Strategic Planning'!$E$57="Incomplete","",'1. Strategic Planning'!$E$57)</f>
        <v/>
      </c>
      <c r="N30" t="str">
        <f>IF(ISBLANK('1. Strategic Planning'!$F$57),"",'1. Strategic Planning'!$F$57)</f>
        <v/>
      </c>
    </row>
    <row r="31" spans="1:14" x14ac:dyDescent="0.25">
      <c r="A31" t="str">
        <f>IF(ISBLANK(Instructions!$B$17),"",Instructions!$B$17)</f>
        <v/>
      </c>
      <c r="B31" t="str">
        <f>IF(ISBLANK(Instructions!$B$18),"",Instructions!$B$18)</f>
        <v/>
      </c>
      <c r="C31" s="104" t="s">
        <v>251</v>
      </c>
      <c r="D31" s="95">
        <f>IF(ISBLANK('1. Strategic Planning'!$D$4),"",'1. Strategic Planning'!$D$4)</f>
        <v>45474</v>
      </c>
      <c r="E31" s="95">
        <f>IF(ISBLANK('1. Strategic Planning'!$D$5),"",'1. Strategic Planning'!$D$5)</f>
        <v>45838</v>
      </c>
      <c r="F31" t="s">
        <v>120</v>
      </c>
      <c r="G31" t="s">
        <v>282</v>
      </c>
      <c r="H31" t="str">
        <f>IF(ISBLANK('1. Strategic Planning'!$D$59),"",'1. Strategic Planning'!$D$59)</f>
        <v/>
      </c>
      <c r="I31" s="105" t="s">
        <v>253</v>
      </c>
      <c r="J31" t="str">
        <f>IF(ISBLANK('1. Strategic Planning'!$C$59),"",'1. Strategic Planning'!$C$59)</f>
        <v/>
      </c>
      <c r="K31" t="str">
        <f>IF(ISBLANK('1. Strategic Planning'!$C$60),"",'1. Strategic Planning'!$C$60)</f>
        <v/>
      </c>
      <c r="L31" s="157" t="str">
        <f>IF('1. Strategic Planning'!$E$59="Incomplete","",'1. Strategic Planning'!$E$59)</f>
        <v/>
      </c>
      <c r="N31" t="str">
        <f>IF(ISBLANK('1. Strategic Planning'!$F$59),"",'1. Strategic Planning'!$F$59)</f>
        <v/>
      </c>
    </row>
    <row r="32" spans="1:14" x14ac:dyDescent="0.25">
      <c r="A32" t="str">
        <f>IF(ISBLANK(Instructions!$B$17),"",Instructions!$B$17)</f>
        <v/>
      </c>
      <c r="B32" t="str">
        <f>IF(ISBLANK(Instructions!$B$18),"",Instructions!$B$18)</f>
        <v/>
      </c>
      <c r="C32" s="104" t="s">
        <v>251</v>
      </c>
      <c r="D32" s="95">
        <f>IF(ISBLANK('1. Strategic Planning'!$D$4),"",'1. Strategic Planning'!$D$4)</f>
        <v>45474</v>
      </c>
      <c r="E32" s="95">
        <f>IF(ISBLANK('1. Strategic Planning'!$D$5),"",'1. Strategic Planning'!$D$5)</f>
        <v>45838</v>
      </c>
      <c r="F32" t="s">
        <v>120</v>
      </c>
      <c r="G32" t="s">
        <v>283</v>
      </c>
      <c r="H32" t="str">
        <f>IF(ISBLANK('1. Strategic Planning'!$D$61),"",'1. Strategic Planning'!$D$61)</f>
        <v/>
      </c>
      <c r="I32" s="105" t="s">
        <v>253</v>
      </c>
      <c r="J32" t="str">
        <f>IF(ISBLANK('1. Strategic Planning'!$C$61),"",'1. Strategic Planning'!$C$61)</f>
        <v/>
      </c>
      <c r="K32" t="str">
        <f>IF(ISBLANK('1. Strategic Planning'!$C$62),"",'1. Strategic Planning'!$C$62)</f>
        <v/>
      </c>
      <c r="L32" s="157" t="str">
        <f>IF('1. Strategic Planning'!$E$61="Incomplete","",'1. Strategic Planning'!$E$61)</f>
        <v/>
      </c>
      <c r="N32" t="str">
        <f>IF(ISBLANK('1. Strategic Planning'!$F$61),"",'1. Strategic Planning'!$F$61)</f>
        <v/>
      </c>
    </row>
    <row r="33" spans="1:14" x14ac:dyDescent="0.25">
      <c r="A33" t="str">
        <f>IF(ISBLANK(Instructions!$B$17),"",Instructions!$B$17)</f>
        <v/>
      </c>
      <c r="B33" t="str">
        <f>IF(ISBLANK(Instructions!$B$18),"",Instructions!$B$18)</f>
        <v/>
      </c>
      <c r="C33" s="104" t="s">
        <v>251</v>
      </c>
      <c r="D33" s="95">
        <f>IF(ISBLANK('1. Strategic Planning'!$D$4),"",'1. Strategic Planning'!$D$4)</f>
        <v>45474</v>
      </c>
      <c r="E33" s="95">
        <f>IF(ISBLANK('1. Strategic Planning'!$D$5),"",'1. Strategic Planning'!$D$5)</f>
        <v>45838</v>
      </c>
      <c r="F33" t="s">
        <v>121</v>
      </c>
      <c r="G33" t="s">
        <v>284</v>
      </c>
      <c r="H33" t="str">
        <f>'1. Strategic Planning'!$B$67</f>
        <v>Overdose death rate per 100,000 residents</v>
      </c>
      <c r="I33" s="105" t="s">
        <v>253</v>
      </c>
      <c r="J33" t="str">
        <f>IF('1. Strategic Planning'!$C$67="yes", 1, IF('1. Strategic Planning'!$C$67="no", 0, ""))</f>
        <v/>
      </c>
      <c r="L33" s="157"/>
      <c r="N33" t="str">
        <f>IF(ISBLANK('1. Strategic Planning'!$F$67),"",'1. Strategic Planning'!$F$67)</f>
        <v/>
      </c>
    </row>
    <row r="34" spans="1:14" x14ac:dyDescent="0.25">
      <c r="A34" t="str">
        <f>IF(ISBLANK(Instructions!$B$17),"",Instructions!$B$17)</f>
        <v/>
      </c>
      <c r="B34" t="str">
        <f>IF(ISBLANK(Instructions!$B$18),"",Instructions!$B$18)</f>
        <v/>
      </c>
      <c r="C34" s="104" t="s">
        <v>251</v>
      </c>
      <c r="D34" s="95">
        <f>IF(ISBLANK('1. Strategic Planning'!$D$4),"",'1. Strategic Planning'!$D$4)</f>
        <v>45474</v>
      </c>
      <c r="E34" s="95">
        <f>IF(ISBLANK('1. Strategic Planning'!$D$5),"",'1. Strategic Planning'!$D$5)</f>
        <v>45838</v>
      </c>
      <c r="F34" t="s">
        <v>121</v>
      </c>
      <c r="G34" t="s">
        <v>285</v>
      </c>
      <c r="H34" t="str">
        <f>'1. Strategic Planning'!$B$68</f>
        <v>Overdose emergency department visits per 100,000 residents</v>
      </c>
      <c r="I34" s="105" t="s">
        <v>253</v>
      </c>
      <c r="J34" t="str">
        <f>IF('1. Strategic Planning'!$C$68="yes", 1, IF('1. Strategic Planning'!$C$68="no", 0, ""))</f>
        <v/>
      </c>
      <c r="L34" s="157"/>
      <c r="N34" t="str">
        <f>IF(ISBLANK('1. Strategic Planning'!$F$68),"",'1. Strategic Planning'!$F$68)</f>
        <v/>
      </c>
    </row>
    <row r="35" spans="1:14" x14ac:dyDescent="0.25">
      <c r="A35" t="str">
        <f>IF(ISBLANK(Instructions!$B$17),"",Instructions!$B$17)</f>
        <v/>
      </c>
      <c r="B35" t="str">
        <f>IF(ISBLANK(Instructions!$B$18),"",Instructions!$B$18)</f>
        <v/>
      </c>
      <c r="C35" s="106" t="s">
        <v>286</v>
      </c>
      <c r="D35" s="95">
        <f>IF(ISBLANK('2. Evidence-Based Treatment'!$D$4),"",'2. Evidence-Based Treatment'!$D$4)</f>
        <v>45474</v>
      </c>
      <c r="E35" s="95">
        <f>IF(ISBLANK('2. Evidence-Based Treatment'!$D$5),"",'2. Evidence-Based Treatment'!$D$5)</f>
        <v>45838</v>
      </c>
      <c r="F35" t="s">
        <v>116</v>
      </c>
      <c r="G35" t="s">
        <v>287</v>
      </c>
      <c r="H35" s="105" t="str">
        <f>'2. Evidence-Based Treatment'!$B$10</f>
        <v># of naloxone kits distributed</v>
      </c>
      <c r="I35" s="105" t="s">
        <v>253</v>
      </c>
      <c r="J35" t="str">
        <f>IF(ISBLANK('2. Evidence-Based Treatment'!$C$10),"",'2. Evidence-Based Treatment'!$C$10)</f>
        <v/>
      </c>
      <c r="L35" s="157"/>
      <c r="M35" t="str">
        <f>IF(ISBLANK('2. Evidence-Based Treatment'!$D$10),"",'2. Evidence-Based Treatment'!$D$10)</f>
        <v/>
      </c>
      <c r="N35" t="str">
        <f>IF(ISBLANK('2. Evidence-Based Treatment'!$E$10),"",'2. Evidence-Based Treatment'!$E$10)</f>
        <v/>
      </c>
    </row>
    <row r="36" spans="1:14" x14ac:dyDescent="0.25">
      <c r="A36" t="str">
        <f>IF(ISBLANK(Instructions!$B$17),"",Instructions!$B$17)</f>
        <v/>
      </c>
      <c r="B36" t="str">
        <f>IF(ISBLANK(Instructions!$B$18),"",Instructions!$B$18)</f>
        <v/>
      </c>
      <c r="C36" s="106" t="s">
        <v>286</v>
      </c>
      <c r="D36" s="95">
        <f>IF(ISBLANK('2. Evidence-Based Treatment'!$D$4),"",'2. Evidence-Based Treatment'!$D$4)</f>
        <v>45474</v>
      </c>
      <c r="E36" s="95">
        <f>IF(ISBLANK('2. Evidence-Based Treatment'!$D$5),"",'2. Evidence-Based Treatment'!$D$5)</f>
        <v>45838</v>
      </c>
      <c r="F36" t="s">
        <v>116</v>
      </c>
      <c r="G36" t="s">
        <v>288</v>
      </c>
      <c r="H36" s="105" t="str">
        <f>'2. Evidence-Based Treatment'!$B$12</f>
        <v># of OTPs that dispense methadone, buprenorphine, and naltrexone</v>
      </c>
      <c r="I36" s="105" t="s">
        <v>253</v>
      </c>
      <c r="J36" t="str">
        <f>IF(ISBLANK('2. Evidence-Based Treatment'!$C$12),"",'2. Evidence-Based Treatment'!$C$12)</f>
        <v/>
      </c>
      <c r="L36" s="157"/>
      <c r="M36" t="str">
        <f>IF(ISBLANK('2. Evidence-Based Treatment'!$D$12),"",'2. Evidence-Based Treatment'!$D$12)</f>
        <v/>
      </c>
      <c r="N36" t="str">
        <f>IF(ISBLANK('2. Evidence-Based Treatment'!E12),"",'2. Evidence-Based Treatment'!E12)</f>
        <v/>
      </c>
    </row>
    <row r="37" spans="1:14" x14ac:dyDescent="0.25">
      <c r="A37" t="str">
        <f>IF(ISBLANK(Instructions!$B$17),"",Instructions!$B$17)</f>
        <v/>
      </c>
      <c r="B37" t="str">
        <f>IF(ISBLANK(Instructions!$B$18),"",Instructions!$B$18)</f>
        <v/>
      </c>
      <c r="C37" s="106" t="s">
        <v>286</v>
      </c>
      <c r="D37" s="95">
        <f>IF(ISBLANK('2. Evidence-Based Treatment'!$D$4),"",'2. Evidence-Based Treatment'!$D$4)</f>
        <v>45474</v>
      </c>
      <c r="E37" s="95">
        <f>IF(ISBLANK('2. Evidence-Based Treatment'!$D$5),"",'2. Evidence-Based Treatment'!$D$5)</f>
        <v>45838</v>
      </c>
      <c r="F37" t="s">
        <v>116</v>
      </c>
      <c r="G37" t="s">
        <v>289</v>
      </c>
      <c r="H37" s="105" t="str">
        <f>'2. Evidence-Based Treatment'!$B$13</f>
        <v># of OTPs that dispense only methadone</v>
      </c>
      <c r="I37" s="105" t="s">
        <v>253</v>
      </c>
      <c r="J37" t="str">
        <f>IF(ISBLANK('2. Evidence-Based Treatment'!$C$13),"",'2. Evidence-Based Treatment'!$C$13)</f>
        <v/>
      </c>
      <c r="L37" s="157"/>
      <c r="M37" t="str">
        <f>IF(ISBLANK('2. Evidence-Based Treatment'!$D$13),"",'2. Evidence-Based Treatment'!$D$13)</f>
        <v/>
      </c>
      <c r="N37" t="str">
        <f>IF(ISBLANK('2. Evidence-Based Treatment'!$E$13),"",'2. Evidence-Based Treatment'!$E$13)</f>
        <v/>
      </c>
    </row>
    <row r="38" spans="1:14" ht="15" customHeight="1" x14ac:dyDescent="0.25">
      <c r="A38" t="str">
        <f>IF(ISBLANK(Instructions!$B$17),"",Instructions!$B$17)</f>
        <v/>
      </c>
      <c r="B38" t="str">
        <f>IF(ISBLANK(Instructions!$B$18),"",Instructions!$B$18)</f>
        <v/>
      </c>
      <c r="C38" s="106" t="s">
        <v>286</v>
      </c>
      <c r="D38" s="95">
        <f>IF(ISBLANK('2. Evidence-Based Treatment'!$D$4),"",'2. Evidence-Based Treatment'!$D$4)</f>
        <v>45474</v>
      </c>
      <c r="E38" s="95">
        <f>IF(ISBLANK('2. Evidence-Based Treatment'!$D$5),"",'2. Evidence-Based Treatment'!$D$5)</f>
        <v>45838</v>
      </c>
      <c r="F38" t="s">
        <v>116</v>
      </c>
      <c r="G38" t="s">
        <v>290</v>
      </c>
      <c r="H38" s="105" t="str">
        <f>'2. Evidence-Based Treatment'!$B$14</f>
        <v># of OTP-based medical providers who prescribe methadone for OUD patients</v>
      </c>
      <c r="I38" s="105" t="s">
        <v>253</v>
      </c>
      <c r="J38" t="str">
        <f>IF(ISBLANK('2. Evidence-Based Treatment'!$C$14),"",'2. Evidence-Based Treatment'!$C$14)</f>
        <v/>
      </c>
      <c r="L38" s="157"/>
      <c r="M38" t="str">
        <f>IF(ISBLANK('2. Evidence-Based Treatment'!$D$14),"",'2. Evidence-Based Treatment'!$D$14)</f>
        <v/>
      </c>
      <c r="N38" t="str">
        <f>IF(ISBLANK('2. Evidence-Based Treatment'!$E$14),"",'2. Evidence-Based Treatment'!$E$14)</f>
        <v/>
      </c>
    </row>
    <row r="39" spans="1:14" x14ac:dyDescent="0.25">
      <c r="A39" t="str">
        <f>IF(ISBLANK(Instructions!$B$17),"",Instructions!$B$17)</f>
        <v/>
      </c>
      <c r="B39" t="str">
        <f>IF(ISBLANK(Instructions!$B$18),"",Instructions!$B$18)</f>
        <v/>
      </c>
      <c r="C39" s="106" t="s">
        <v>286</v>
      </c>
      <c r="D39" s="95">
        <f>IF(ISBLANK('2. Evidence-Based Treatment'!$D$4),"",'2. Evidence-Based Treatment'!$D$4)</f>
        <v>45474</v>
      </c>
      <c r="E39" s="95">
        <f>IF(ISBLANK('2. Evidence-Based Treatment'!$D$5),"",'2. Evidence-Based Treatment'!$D$5)</f>
        <v>45838</v>
      </c>
      <c r="F39" t="s">
        <v>116</v>
      </c>
      <c r="G39" t="s">
        <v>291</v>
      </c>
      <c r="H39" s="105" t="str">
        <f>'2. Evidence-Based Treatment'!$B$15</f>
        <v># of referrals to opioid treatment programs</v>
      </c>
      <c r="I39" s="105" t="s">
        <v>253</v>
      </c>
      <c r="J39" t="str">
        <f>IF(ISBLANK('2. Evidence-Based Treatment'!$C$15),"",'2. Evidence-Based Treatment'!$C$15)</f>
        <v/>
      </c>
      <c r="L39" s="157"/>
      <c r="M39" t="str">
        <f>IF(ISBLANK('2. Evidence-Based Treatment'!$D$15),"",'2. Evidence-Based Treatment'!$D$15)</f>
        <v/>
      </c>
      <c r="N39" t="str">
        <f>IF(ISBLANK('2. Evidence-Based Treatment'!$E$15),"",'2. Evidence-Based Treatment'!$E$15)</f>
        <v/>
      </c>
    </row>
    <row r="40" spans="1:14" x14ac:dyDescent="0.25">
      <c r="A40" t="str">
        <f>IF(ISBLANK(Instructions!$B$17),"",Instructions!$B$17)</f>
        <v/>
      </c>
      <c r="B40" t="str">
        <f>IF(ISBLANK(Instructions!$B$18),"",Instructions!$B$18)</f>
        <v/>
      </c>
      <c r="C40" s="106" t="s">
        <v>286</v>
      </c>
      <c r="D40" s="95">
        <f>IF(ISBLANK('2. Evidence-Based Treatment'!$D$4),"",'2. Evidence-Based Treatment'!$D$4)</f>
        <v>45474</v>
      </c>
      <c r="E40" s="95">
        <f>IF(ISBLANK('2. Evidence-Based Treatment'!$D$5),"",'2. Evidence-Based Treatment'!$D$5)</f>
        <v>45838</v>
      </c>
      <c r="F40" t="s">
        <v>116</v>
      </c>
      <c r="G40" t="s">
        <v>292</v>
      </c>
      <c r="H40" s="105" t="str">
        <f>'2. Evidence-Based Treatment'!$B$16</f>
        <v># of unique patients with OUD served at OTP</v>
      </c>
      <c r="I40" s="105" t="s">
        <v>253</v>
      </c>
      <c r="J40" t="str">
        <f>IF(ISBLANK('2. Evidence-Based Treatment'!$C$16),"",'2. Evidence-Based Treatment'!$C$16)</f>
        <v/>
      </c>
      <c r="L40" s="157"/>
      <c r="M40" t="str">
        <f>IF(ISBLANK('2. Evidence-Based Treatment'!$D$16),"",'2. Evidence-Based Treatment'!$D$16)</f>
        <v/>
      </c>
      <c r="N40" t="str">
        <f>IF(ISBLANK('2. Evidence-Based Treatment'!$E$16),"",'2. Evidence-Based Treatment'!$E$16)</f>
        <v/>
      </c>
    </row>
    <row r="41" spans="1:14" x14ac:dyDescent="0.25">
      <c r="A41" t="str">
        <f>IF(ISBLANK(Instructions!$B$17),"",Instructions!$B$17)</f>
        <v/>
      </c>
      <c r="B41" t="str">
        <f>IF(ISBLANK(Instructions!$B$18),"",Instructions!$B$18)</f>
        <v/>
      </c>
      <c r="C41" s="106" t="s">
        <v>286</v>
      </c>
      <c r="D41" s="95">
        <f>IF(ISBLANK('2. Evidence-Based Treatment'!$D$4),"",'2. Evidence-Based Treatment'!$D$4)</f>
        <v>45474</v>
      </c>
      <c r="E41" s="95">
        <f>IF(ISBLANK('2. Evidence-Based Treatment'!$D$5),"",'2. Evidence-Based Treatment'!$D$5)</f>
        <v>45838</v>
      </c>
      <c r="F41" t="s">
        <v>116</v>
      </c>
      <c r="G41" t="s">
        <v>293</v>
      </c>
      <c r="H41" s="105" t="str">
        <f>'2. Evidence-Based Treatment'!$B$18</f>
        <v xml:space="preserve"># of office-based clinics offering MOUD within county </v>
      </c>
      <c r="I41" s="105" t="s">
        <v>253</v>
      </c>
      <c r="J41" t="str">
        <f>IF(ISBLANK('2. Evidence-Based Treatment'!$C$18),"",'2. Evidence-Based Treatment'!$C$18)</f>
        <v/>
      </c>
      <c r="L41" s="157"/>
      <c r="M41" t="str">
        <f>IF(ISBLANK('2. Evidence-Based Treatment'!$D$18),"",'2. Evidence-Based Treatment'!$D$18)</f>
        <v/>
      </c>
      <c r="N41" t="str">
        <f>IF(ISBLANK('2. Evidence-Based Treatment'!$E$18),"",'2. Evidence-Based Treatment'!$E$18)</f>
        <v/>
      </c>
    </row>
    <row r="42" spans="1:14" ht="13.5" customHeight="1" x14ac:dyDescent="0.25">
      <c r="A42" t="str">
        <f>IF(ISBLANK(Instructions!$B$17),"",Instructions!$B$17)</f>
        <v/>
      </c>
      <c r="B42" t="str">
        <f>IF(ISBLANK(Instructions!$B$18),"",Instructions!$B$18)</f>
        <v/>
      </c>
      <c r="C42" s="106" t="s">
        <v>286</v>
      </c>
      <c r="D42" s="95">
        <f>IF(ISBLANK('2. Evidence-Based Treatment'!$D$4),"",'2. Evidence-Based Treatment'!$D$4)</f>
        <v>45474</v>
      </c>
      <c r="E42" s="95">
        <f>IF(ISBLANK('2. Evidence-Based Treatment'!$D$5),"",'2. Evidence-Based Treatment'!$D$5)</f>
        <v>45838</v>
      </c>
      <c r="F42" t="s">
        <v>116</v>
      </c>
      <c r="G42" t="s">
        <v>294</v>
      </c>
      <c r="H42" s="105" t="str">
        <f>'2. Evidence-Based Treatment'!$B$19</f>
        <v># of individual OBOT providers who prescribe buprenorphine for patients</v>
      </c>
      <c r="I42" s="105" t="s">
        <v>253</v>
      </c>
      <c r="J42" t="str">
        <f>IF(ISBLANK('2. Evidence-Based Treatment'!$C$19),"",'2. Evidence-Based Treatment'!$C$19)</f>
        <v/>
      </c>
      <c r="L42" s="157"/>
      <c r="M42" t="str">
        <f>IF(ISBLANK('2. Evidence-Based Treatment'!$D$19),"",'2. Evidence-Based Treatment'!$D$19)</f>
        <v/>
      </c>
      <c r="N42" t="str">
        <f>IF(ISBLANK('2. Evidence-Based Treatment'!$E$19),"",'2. Evidence-Based Treatment'!$E$19)</f>
        <v/>
      </c>
    </row>
    <row r="43" spans="1:14" x14ac:dyDescent="0.25">
      <c r="A43" t="str">
        <f>IF(ISBLANK(Instructions!$B$17),"",Instructions!$B$17)</f>
        <v/>
      </c>
      <c r="B43" t="str">
        <f>IF(ISBLANK(Instructions!$B$18),"",Instructions!$B$18)</f>
        <v/>
      </c>
      <c r="C43" s="106" t="s">
        <v>286</v>
      </c>
      <c r="D43" s="95">
        <f>IF(ISBLANK('2. Evidence-Based Treatment'!$D$4),"",'2. Evidence-Based Treatment'!$D$4)</f>
        <v>45474</v>
      </c>
      <c r="E43" s="95">
        <f>IF(ISBLANK('2. Evidence-Based Treatment'!$D$5),"",'2. Evidence-Based Treatment'!$D$5)</f>
        <v>45838</v>
      </c>
      <c r="F43" t="s">
        <v>116</v>
      </c>
      <c r="G43" t="s">
        <v>295</v>
      </c>
      <c r="H43" s="105" t="str">
        <f>'2. Evidence-Based Treatment'!$B$20</f>
        <v># of buprenorphine prescriptions provided at OBOT</v>
      </c>
      <c r="I43" s="105" t="s">
        <v>253</v>
      </c>
      <c r="J43" t="str">
        <f>IF(ISBLANK('2. Evidence-Based Treatment'!$C$20),"",'2. Evidence-Based Treatment'!$C$20)</f>
        <v/>
      </c>
      <c r="L43" s="157"/>
      <c r="M43" t="str">
        <f>IF(ISBLANK('2. Evidence-Based Treatment'!$D$20),"",'2. Evidence-Based Treatment'!$D$20)</f>
        <v/>
      </c>
      <c r="N43" t="str">
        <f>IF(ISBLANK('2. Evidence-Based Treatment'!$E$20),"",'2. Evidence-Based Treatment'!$E$20)</f>
        <v/>
      </c>
    </row>
    <row r="44" spans="1:14" x14ac:dyDescent="0.25">
      <c r="A44" t="str">
        <f>IF(ISBLANK(Instructions!$B$17),"",Instructions!$B$17)</f>
        <v/>
      </c>
      <c r="B44" t="str">
        <f>IF(ISBLANK(Instructions!$B$18),"",Instructions!$B$18)</f>
        <v/>
      </c>
      <c r="C44" s="106" t="s">
        <v>286</v>
      </c>
      <c r="D44" s="95">
        <f>IF(ISBLANK('2. Evidence-Based Treatment'!$D$4),"",'2. Evidence-Based Treatment'!$D$4)</f>
        <v>45474</v>
      </c>
      <c r="E44" s="95">
        <f>IF(ISBLANK('2. Evidence-Based Treatment'!$D$5),"",'2. Evidence-Based Treatment'!$D$5)</f>
        <v>45838</v>
      </c>
      <c r="F44" t="s">
        <v>116</v>
      </c>
      <c r="G44" t="s">
        <v>296</v>
      </c>
      <c r="H44" s="105" t="str">
        <f>'2. Evidence-Based Treatment'!$B$21</f>
        <v># of naltrexone doses provided at OBOT</v>
      </c>
      <c r="I44" s="105" t="s">
        <v>253</v>
      </c>
      <c r="J44" t="str">
        <f>IF(ISBLANK('2. Evidence-Based Treatment'!$C$21),"",'2. Evidence-Based Treatment'!$C$21)</f>
        <v/>
      </c>
      <c r="L44" s="157"/>
      <c r="M44" t="str">
        <f>IF(ISBLANK('2. Evidence-Based Treatment'!$D$21),"",'2. Evidence-Based Treatment'!$D$21)</f>
        <v/>
      </c>
      <c r="N44" t="str">
        <f>IF(ISBLANK('2. Evidence-Based Treatment'!$E$21),"",'2. Evidence-Based Treatment'!$E$21)</f>
        <v/>
      </c>
    </row>
    <row r="45" spans="1:14" x14ac:dyDescent="0.25">
      <c r="A45" t="str">
        <f>IF(ISBLANK(Instructions!$B$17),"",Instructions!$B$17)</f>
        <v/>
      </c>
      <c r="B45" t="str">
        <f>IF(ISBLANK(Instructions!$B$18),"",Instructions!$B$18)</f>
        <v/>
      </c>
      <c r="C45" s="106" t="s">
        <v>286</v>
      </c>
      <c r="D45" s="95">
        <f>IF(ISBLANK('2. Evidence-Based Treatment'!$D$4),"",'2. Evidence-Based Treatment'!$D$4)</f>
        <v>45474</v>
      </c>
      <c r="E45" s="95">
        <f>IF(ISBLANK('2. Evidence-Based Treatment'!$D$5),"",'2. Evidence-Based Treatment'!$D$5)</f>
        <v>45838</v>
      </c>
      <c r="F45" t="s">
        <v>116</v>
      </c>
      <c r="G45" t="s">
        <v>297</v>
      </c>
      <c r="H45" s="105" t="str">
        <f>'2. Evidence-Based Treatment'!$B$22</f>
        <v># of referrals to OBOT</v>
      </c>
      <c r="I45" s="105" t="s">
        <v>253</v>
      </c>
      <c r="J45" t="str">
        <f>IF(ISBLANK('2. Evidence-Based Treatment'!$C$22),"",'2. Evidence-Based Treatment'!$C$22)</f>
        <v/>
      </c>
      <c r="L45" s="157"/>
      <c r="M45" t="str">
        <f>IF(ISBLANK('2. Evidence-Based Treatment'!$D$22),"",'2. Evidence-Based Treatment'!$D$22)</f>
        <v/>
      </c>
      <c r="N45" t="str">
        <f>IF(ISBLANK('2. Evidence-Based Treatment'!$E$22),"",'2. Evidence-Based Treatment'!$E$22)</f>
        <v/>
      </c>
    </row>
    <row r="46" spans="1:14" x14ac:dyDescent="0.25">
      <c r="A46" t="str">
        <f>IF(ISBLANK(Instructions!$B$17),"",Instructions!$B$17)</f>
        <v/>
      </c>
      <c r="B46" t="str">
        <f>IF(ISBLANK(Instructions!$B$18),"",Instructions!$B$18)</f>
        <v/>
      </c>
      <c r="C46" s="106" t="s">
        <v>286</v>
      </c>
      <c r="D46" s="95">
        <f>IF(ISBLANK('2. Evidence-Based Treatment'!$D$4),"",'2. Evidence-Based Treatment'!$D$4)</f>
        <v>45474</v>
      </c>
      <c r="E46" s="95">
        <f>IF(ISBLANK('2. Evidence-Based Treatment'!$D$5),"",'2. Evidence-Based Treatment'!$D$5)</f>
        <v>45838</v>
      </c>
      <c r="F46" t="s">
        <v>116</v>
      </c>
      <c r="G46" t="s">
        <v>298</v>
      </c>
      <c r="H46" s="105" t="str">
        <f>'2. Evidence-Based Treatment'!$B$23</f>
        <v># of unique patients with OUD served at OBOT</v>
      </c>
      <c r="I46" s="105" t="s">
        <v>253</v>
      </c>
      <c r="J46" t="str">
        <f>IF(ISBLANK('2. Evidence-Based Treatment'!$C$23),"",'2. Evidence-Based Treatment'!$C$23)</f>
        <v/>
      </c>
      <c r="L46" s="157"/>
      <c r="M46" t="str">
        <f>IF(ISBLANK('2. Evidence-Based Treatment'!$D$23),"",'2. Evidence-Based Treatment'!$D$23)</f>
        <v/>
      </c>
      <c r="N46" t="str">
        <f>IF(ISBLANK('2. Evidence-Based Treatment'!$E$23),"",'2. Evidence-Based Treatment'!$E$23)</f>
        <v/>
      </c>
    </row>
    <row r="47" spans="1:14" x14ac:dyDescent="0.25">
      <c r="A47" t="str">
        <f>IF(ISBLANK(Instructions!$B$17),"",Instructions!$B$17)</f>
        <v/>
      </c>
      <c r="B47" t="str">
        <f>IF(ISBLANK(Instructions!$B$18),"",Instructions!$B$18)</f>
        <v/>
      </c>
      <c r="C47" s="106" t="s">
        <v>286</v>
      </c>
      <c r="D47" s="95">
        <f>IF(ISBLANK('2. Evidence-Based Treatment'!$D$4),"",'2. Evidence-Based Treatment'!$D$4)</f>
        <v>45474</v>
      </c>
      <c r="E47" s="95">
        <f>IF(ISBLANK('2. Evidence-Based Treatment'!$D$5),"",'2. Evidence-Based Treatment'!$D$5)</f>
        <v>45838</v>
      </c>
      <c r="F47" t="s">
        <v>116</v>
      </c>
      <c r="G47" t="s">
        <v>299</v>
      </c>
      <c r="H47" s="105" t="str">
        <f>'2. Evidence-Based Treatment'!$B$25</f>
        <v xml:space="preserve"># of FQHCs offering MOUD within county </v>
      </c>
      <c r="I47" s="105" t="s">
        <v>253</v>
      </c>
      <c r="J47" t="str">
        <f>IF(ISBLANK('2. Evidence-Based Treatment'!$C$25),"",'2. Evidence-Based Treatment'!$C$25)</f>
        <v/>
      </c>
      <c r="L47" s="157"/>
      <c r="M47" t="str">
        <f>IF(ISBLANK('2. Evidence-Based Treatment'!$D$25),"",'2. Evidence-Based Treatment'!$D$25)</f>
        <v/>
      </c>
      <c r="N47" t="str">
        <f>IF(ISBLANK('2. Evidence-Based Treatment'!$E$25),"",'2. Evidence-Based Treatment'!$E$25)</f>
        <v/>
      </c>
    </row>
    <row r="48" spans="1:14" x14ac:dyDescent="0.25">
      <c r="A48" t="str">
        <f>IF(ISBLANK(Instructions!$B$17),"",Instructions!$B$17)</f>
        <v/>
      </c>
      <c r="B48" t="str">
        <f>IF(ISBLANK(Instructions!$B$18),"",Instructions!$B$18)</f>
        <v/>
      </c>
      <c r="C48" s="106" t="s">
        <v>286</v>
      </c>
      <c r="D48" s="95">
        <f>IF(ISBLANK('2. Evidence-Based Treatment'!$D$4),"",'2. Evidence-Based Treatment'!$D$4)</f>
        <v>45474</v>
      </c>
      <c r="E48" s="95">
        <f>IF(ISBLANK('2. Evidence-Based Treatment'!$D$5),"",'2. Evidence-Based Treatment'!$D$5)</f>
        <v>45838</v>
      </c>
      <c r="F48" t="s">
        <v>116</v>
      </c>
      <c r="G48" t="s">
        <v>300</v>
      </c>
      <c r="H48" s="105" t="str">
        <f>'2. Evidence-Based Treatment'!$B$26</f>
        <v># of individual FQHC providers who prescribe buprenorphine for patients</v>
      </c>
      <c r="I48" s="105" t="s">
        <v>253</v>
      </c>
      <c r="J48" t="str">
        <f>IF(ISBLANK('2. Evidence-Based Treatment'!$C$26),"",'2. Evidence-Based Treatment'!$C$26)</f>
        <v/>
      </c>
      <c r="L48" s="157"/>
      <c r="M48" t="str">
        <f>IF(ISBLANK('2. Evidence-Based Treatment'!$D$26),"",'2. Evidence-Based Treatment'!$D$26)</f>
        <v/>
      </c>
      <c r="N48" t="str">
        <f>IF(ISBLANK('2. Evidence-Based Treatment'!$E$26),"",'2. Evidence-Based Treatment'!$E$26)</f>
        <v/>
      </c>
    </row>
    <row r="49" spans="1:14" x14ac:dyDescent="0.25">
      <c r="A49" t="str">
        <f>IF(ISBLANK(Instructions!$B$17),"",Instructions!$B$17)</f>
        <v/>
      </c>
      <c r="B49" t="str">
        <f>IF(ISBLANK(Instructions!$B$18),"",Instructions!$B$18)</f>
        <v/>
      </c>
      <c r="C49" s="106" t="s">
        <v>286</v>
      </c>
      <c r="D49" s="95">
        <f>IF(ISBLANK('2. Evidence-Based Treatment'!$D$4),"",'2. Evidence-Based Treatment'!$D$4)</f>
        <v>45474</v>
      </c>
      <c r="E49" s="95">
        <f>IF(ISBLANK('2. Evidence-Based Treatment'!$D$5),"",'2. Evidence-Based Treatment'!$D$5)</f>
        <v>45838</v>
      </c>
      <c r="F49" t="s">
        <v>116</v>
      </c>
      <c r="G49" t="s">
        <v>301</v>
      </c>
      <c r="H49" s="105" t="str">
        <f>'2. Evidence-Based Treatment'!$B$27</f>
        <v># of buprenorphine prescriptions provided at FQHC</v>
      </c>
      <c r="I49" s="105" t="s">
        <v>253</v>
      </c>
      <c r="J49" t="str">
        <f>IF(ISBLANK('2. Evidence-Based Treatment'!$C$27),"",'2. Evidence-Based Treatment'!$C$27)</f>
        <v/>
      </c>
      <c r="L49" s="157"/>
      <c r="M49" t="str">
        <f>IF(ISBLANK('2. Evidence-Based Treatment'!$D$27),"",'2. Evidence-Based Treatment'!$D$27)</f>
        <v/>
      </c>
      <c r="N49" t="str">
        <f>IF(ISBLANK('2. Evidence-Based Treatment'!$E$27),"",'2. Evidence-Based Treatment'!$E$27)</f>
        <v/>
      </c>
    </row>
    <row r="50" spans="1:14" x14ac:dyDescent="0.25">
      <c r="A50" t="str">
        <f>IF(ISBLANK(Instructions!$B$17),"",Instructions!$B$17)</f>
        <v/>
      </c>
      <c r="B50" t="str">
        <f>IF(ISBLANK(Instructions!$B$18),"",Instructions!$B$18)</f>
        <v/>
      </c>
      <c r="C50" s="106" t="s">
        <v>286</v>
      </c>
      <c r="D50" s="95">
        <f>IF(ISBLANK('2. Evidence-Based Treatment'!$D$4),"",'2. Evidence-Based Treatment'!$D$4)</f>
        <v>45474</v>
      </c>
      <c r="E50" s="95">
        <f>IF(ISBLANK('2. Evidence-Based Treatment'!$D$5),"",'2. Evidence-Based Treatment'!$D$5)</f>
        <v>45838</v>
      </c>
      <c r="F50" t="s">
        <v>116</v>
      </c>
      <c r="G50" t="s">
        <v>302</v>
      </c>
      <c r="H50" s="105" t="str">
        <f>'2. Evidence-Based Treatment'!$B$28</f>
        <v># of naltrexone doses provided at FQHC</v>
      </c>
      <c r="I50" s="105" t="s">
        <v>253</v>
      </c>
      <c r="J50" t="str">
        <f>IF(ISBLANK('2. Evidence-Based Treatment'!$C$28),"",'2. Evidence-Based Treatment'!$C$28)</f>
        <v/>
      </c>
      <c r="L50" s="157"/>
      <c r="M50" t="str">
        <f>IF(ISBLANK('2. Evidence-Based Treatment'!$D$28),"",'2. Evidence-Based Treatment'!$D$28)</f>
        <v/>
      </c>
      <c r="N50" t="str">
        <f>IF(ISBLANK('2. Evidence-Based Treatment'!$E$28),"",'2. Evidence-Based Treatment'!$E$28)</f>
        <v/>
      </c>
    </row>
    <row r="51" spans="1:14" x14ac:dyDescent="0.25">
      <c r="A51" t="str">
        <f>IF(ISBLANK(Instructions!$B$17),"",Instructions!$B$17)</f>
        <v/>
      </c>
      <c r="B51" t="str">
        <f>IF(ISBLANK(Instructions!$B$18),"",Instructions!$B$18)</f>
        <v/>
      </c>
      <c r="C51" s="106" t="s">
        <v>286</v>
      </c>
      <c r="D51" s="95">
        <f>IF(ISBLANK('2. Evidence-Based Treatment'!$D$4),"",'2. Evidence-Based Treatment'!$D$4)</f>
        <v>45474</v>
      </c>
      <c r="E51" s="95">
        <f>IF(ISBLANK('2. Evidence-Based Treatment'!$D$5),"",'2. Evidence-Based Treatment'!$D$5)</f>
        <v>45838</v>
      </c>
      <c r="F51" t="s">
        <v>116</v>
      </c>
      <c r="G51" t="s">
        <v>303</v>
      </c>
      <c r="H51" s="105" t="str">
        <f>'2. Evidence-Based Treatment'!$B$29</f>
        <v># of referrals to FQHC MAT services</v>
      </c>
      <c r="I51" s="105" t="s">
        <v>253</v>
      </c>
      <c r="J51" t="str">
        <f>IF(ISBLANK('2. Evidence-Based Treatment'!$C$29),"",'2. Evidence-Based Treatment'!$C$29)</f>
        <v/>
      </c>
      <c r="L51" s="157"/>
      <c r="M51" t="str">
        <f>IF(ISBLANK('2. Evidence-Based Treatment'!$D$29),"",'2. Evidence-Based Treatment'!$D$29)</f>
        <v/>
      </c>
      <c r="N51" t="str">
        <f>IF(ISBLANK('2. Evidence-Based Treatment'!$E$29),"",'2. Evidence-Based Treatment'!$E$29)</f>
        <v/>
      </c>
    </row>
    <row r="52" spans="1:14" x14ac:dyDescent="0.25">
      <c r="A52" t="str">
        <f>IF(ISBLANK(Instructions!$B$17),"",Instructions!$B$17)</f>
        <v/>
      </c>
      <c r="B52" t="str">
        <f>IF(ISBLANK(Instructions!$B$18),"",Instructions!$B$18)</f>
        <v/>
      </c>
      <c r="C52" s="106" t="s">
        <v>286</v>
      </c>
      <c r="D52" s="95">
        <f>IF(ISBLANK('2. Evidence-Based Treatment'!$D$4),"",'2. Evidence-Based Treatment'!$D$4)</f>
        <v>45474</v>
      </c>
      <c r="E52" s="95">
        <f>IF(ISBLANK('2. Evidence-Based Treatment'!$D$5),"",'2. Evidence-Based Treatment'!$D$5)</f>
        <v>45838</v>
      </c>
      <c r="F52" t="s">
        <v>116</v>
      </c>
      <c r="G52" t="s">
        <v>304</v>
      </c>
      <c r="H52" s="105" t="str">
        <f>'2. Evidence-Based Treatment'!$B$30</f>
        <v># of unique patients with OUD served at FQHC</v>
      </c>
      <c r="I52" s="105" t="s">
        <v>253</v>
      </c>
      <c r="J52" t="str">
        <f>IF(ISBLANK('2. Evidence-Based Treatment'!$C$30),"",'2. Evidence-Based Treatment'!$C$30)</f>
        <v/>
      </c>
      <c r="L52" s="157"/>
      <c r="M52" t="str">
        <f>IF(ISBLANK('2. Evidence-Based Treatment'!$D$30),"",'2. Evidence-Based Treatment'!$D$30)</f>
        <v/>
      </c>
      <c r="N52" t="str">
        <f>IF(ISBLANK('2. Evidence-Based Treatment'!$E$30),"",'2. Evidence-Based Treatment'!$E$30)</f>
        <v/>
      </c>
    </row>
    <row r="53" spans="1:14" x14ac:dyDescent="0.25">
      <c r="A53" t="str">
        <f>IF(ISBLANK(Instructions!$B$17),"",Instructions!$B$17)</f>
        <v/>
      </c>
      <c r="B53" t="str">
        <f>IF(ISBLANK(Instructions!$B$18),"",Instructions!$B$18)</f>
        <v/>
      </c>
      <c r="C53" s="106" t="s">
        <v>286</v>
      </c>
      <c r="D53" s="95">
        <f>IF(ISBLANK('2. Evidence-Based Treatment'!$D$4),"",'2. Evidence-Based Treatment'!$D$4)</f>
        <v>45474</v>
      </c>
      <c r="E53" s="95">
        <f>IF(ISBLANK('2. Evidence-Based Treatment'!$D$5),"",'2. Evidence-Based Treatment'!$D$5)</f>
        <v>45838</v>
      </c>
      <c r="F53" t="s">
        <v>116</v>
      </c>
      <c r="G53" t="s">
        <v>305</v>
      </c>
      <c r="H53" s="105" t="str">
        <f>'2. Evidence-Based Treatment'!$B$32</f>
        <v xml:space="preserve"># of hospitals offering in-patient MOUD within county </v>
      </c>
      <c r="I53" s="105" t="s">
        <v>253</v>
      </c>
      <c r="J53" t="str">
        <f>IF(ISBLANK('2. Evidence-Based Treatment'!$C$32),"",'2. Evidence-Based Treatment'!$C$32)</f>
        <v/>
      </c>
      <c r="L53" s="157"/>
      <c r="M53" t="str">
        <f>IF(ISBLANK('2. Evidence-Based Treatment'!$D$32),"",'2. Evidence-Based Treatment'!$D$32)</f>
        <v/>
      </c>
      <c r="N53" t="str">
        <f>IF(ISBLANK('2. Evidence-Based Treatment'!$E$32),"",'2. Evidence-Based Treatment'!$E$32)</f>
        <v/>
      </c>
    </row>
    <row r="54" spans="1:14" x14ac:dyDescent="0.25">
      <c r="A54" t="str">
        <f>IF(ISBLANK(Instructions!$B$17),"",Instructions!$B$17)</f>
        <v/>
      </c>
      <c r="B54" t="str">
        <f>IF(ISBLANK(Instructions!$B$18),"",Instructions!$B$18)</f>
        <v/>
      </c>
      <c r="C54" s="106" t="s">
        <v>286</v>
      </c>
      <c r="D54" s="95">
        <f>IF(ISBLANK('2. Evidence-Based Treatment'!$D$4),"",'2. Evidence-Based Treatment'!$D$4)</f>
        <v>45474</v>
      </c>
      <c r="E54" s="95">
        <f>IF(ISBLANK('2. Evidence-Based Treatment'!$D$5),"",'2. Evidence-Based Treatment'!$D$5)</f>
        <v>45838</v>
      </c>
      <c r="F54" t="s">
        <v>116</v>
      </c>
      <c r="G54" t="s">
        <v>306</v>
      </c>
      <c r="H54" s="105" t="str">
        <f>'2. Evidence-Based Treatment'!$B$33</f>
        <v># of hospitalists who prescribe buprenorphine for patients</v>
      </c>
      <c r="I54" s="105" t="s">
        <v>253</v>
      </c>
      <c r="J54" t="str">
        <f>IF(ISBLANK('2. Evidence-Based Treatment'!$C$33),"",'2. Evidence-Based Treatment'!$C$33)</f>
        <v/>
      </c>
      <c r="L54" s="157"/>
      <c r="M54" t="str">
        <f>IF(ISBLANK('2. Evidence-Based Treatment'!$D$33),"",'2. Evidence-Based Treatment'!$D$33)</f>
        <v/>
      </c>
      <c r="N54" t="str">
        <f>IF(ISBLANK('2. Evidence-Based Treatment'!$E$33),"",'2. Evidence-Based Treatment'!$E$33)</f>
        <v/>
      </c>
    </row>
    <row r="55" spans="1:14" x14ac:dyDescent="0.25">
      <c r="A55" t="str">
        <f>IF(ISBLANK(Instructions!$B$17),"",Instructions!$B$17)</f>
        <v/>
      </c>
      <c r="B55" t="str">
        <f>IF(ISBLANK(Instructions!$B$18),"",Instructions!$B$18)</f>
        <v/>
      </c>
      <c r="C55" s="106" t="s">
        <v>286</v>
      </c>
      <c r="D55" s="95">
        <f>IF(ISBLANK('2. Evidence-Based Treatment'!$D$4),"",'2. Evidence-Based Treatment'!$D$4)</f>
        <v>45474</v>
      </c>
      <c r="E55" s="95">
        <f>IF(ISBLANK('2. Evidence-Based Treatment'!$D$5),"",'2. Evidence-Based Treatment'!$D$5)</f>
        <v>45838</v>
      </c>
      <c r="F55" t="s">
        <v>116</v>
      </c>
      <c r="G55" t="s">
        <v>307</v>
      </c>
      <c r="H55" s="105" t="str">
        <f>'2. Evidence-Based Treatment'!$B$34</f>
        <v># of buprenorphine prescriptions provided through in-patient services in hospitals</v>
      </c>
      <c r="I55" s="105" t="s">
        <v>253</v>
      </c>
      <c r="J55" t="str">
        <f>IF(ISBLANK('2. Evidence-Based Treatment'!$C$34),"",'2. Evidence-Based Treatment'!$C$34)</f>
        <v/>
      </c>
      <c r="L55" s="157"/>
      <c r="M55" t="str">
        <f>IF(ISBLANK('2. Evidence-Based Treatment'!$D$34),"",'2. Evidence-Based Treatment'!$D$34)</f>
        <v/>
      </c>
      <c r="N55" t="str">
        <f>IF(ISBLANK('2. Evidence-Based Treatment'!$E$34),"",'2. Evidence-Based Treatment'!$E$34)</f>
        <v/>
      </c>
    </row>
    <row r="56" spans="1:14" x14ac:dyDescent="0.25">
      <c r="A56" t="str">
        <f>IF(ISBLANK(Instructions!$B$17),"",Instructions!$B$17)</f>
        <v/>
      </c>
      <c r="B56" t="str">
        <f>IF(ISBLANK(Instructions!$B$18),"",Instructions!$B$18)</f>
        <v/>
      </c>
      <c r="C56" s="106" t="s">
        <v>286</v>
      </c>
      <c r="D56" s="95">
        <f>IF(ISBLANK('2. Evidence-Based Treatment'!$D$4),"",'2. Evidence-Based Treatment'!$D$4)</f>
        <v>45474</v>
      </c>
      <c r="E56" s="95">
        <f>IF(ISBLANK('2. Evidence-Based Treatment'!$D$5),"",'2. Evidence-Based Treatment'!$D$5)</f>
        <v>45838</v>
      </c>
      <c r="F56" t="s">
        <v>116</v>
      </c>
      <c r="G56" t="s">
        <v>308</v>
      </c>
      <c r="H56" s="105" t="str">
        <f>'2. Evidence-Based Treatment'!$B$35</f>
        <v># of naltrexone doses provided through in-patient services in hospitals</v>
      </c>
      <c r="I56" s="105" t="s">
        <v>253</v>
      </c>
      <c r="J56" t="str">
        <f>IF(ISBLANK('2. Evidence-Based Treatment'!$C$35),"",'2. Evidence-Based Treatment'!$C$35)</f>
        <v/>
      </c>
      <c r="L56" s="157"/>
      <c r="M56" t="str">
        <f>IF(ISBLANK('2. Evidence-Based Treatment'!$D$35),"",'2. Evidence-Based Treatment'!$D$35)</f>
        <v/>
      </c>
      <c r="N56" t="str">
        <f>IF(ISBLANK('2. Evidence-Based Treatment'!$E$35),"",'2. Evidence-Based Treatment'!$E$35)</f>
        <v/>
      </c>
    </row>
    <row r="57" spans="1:14" x14ac:dyDescent="0.25">
      <c r="A57" t="str">
        <f>IF(ISBLANK(Instructions!$B$17),"",Instructions!$B$17)</f>
        <v/>
      </c>
      <c r="B57" t="str">
        <f>IF(ISBLANK(Instructions!$B$18),"",Instructions!$B$18)</f>
        <v/>
      </c>
      <c r="C57" s="106" t="s">
        <v>286</v>
      </c>
      <c r="D57" s="95">
        <f>IF(ISBLANK('2. Evidence-Based Treatment'!$D$4),"",'2. Evidence-Based Treatment'!$D$4)</f>
        <v>45474</v>
      </c>
      <c r="E57" s="95">
        <f>IF(ISBLANK('2. Evidence-Based Treatment'!$D$5),"",'2. Evidence-Based Treatment'!$D$5)</f>
        <v>45838</v>
      </c>
      <c r="F57" t="s">
        <v>116</v>
      </c>
      <c r="G57" t="s">
        <v>309</v>
      </c>
      <c r="H57" s="105" t="str">
        <f>'2. Evidence-Based Treatment'!$B$36</f>
        <v># of referrals to in-patient MAT services</v>
      </c>
      <c r="I57" s="105" t="s">
        <v>253</v>
      </c>
      <c r="J57" t="str">
        <f>IF(ISBLANK('2. Evidence-Based Treatment'!$C$36),"",'2. Evidence-Based Treatment'!$C$36)</f>
        <v/>
      </c>
      <c r="L57" s="157"/>
      <c r="M57" t="str">
        <f>IF(ISBLANK('2. Evidence-Based Treatment'!$D$36),"",'2. Evidence-Based Treatment'!$D$36)</f>
        <v/>
      </c>
      <c r="N57" t="str">
        <f>IF(ISBLANK('2. Evidence-Based Treatment'!$E$36),"",'2. Evidence-Based Treatment'!$E$36)</f>
        <v/>
      </c>
    </row>
    <row r="58" spans="1:14" x14ac:dyDescent="0.25">
      <c r="A58" t="str">
        <f>IF(ISBLANK(Instructions!$B$17),"",Instructions!$B$17)</f>
        <v/>
      </c>
      <c r="B58" t="str">
        <f>IF(ISBLANK(Instructions!$B$18),"",Instructions!$B$18)</f>
        <v/>
      </c>
      <c r="C58" s="106" t="s">
        <v>286</v>
      </c>
      <c r="D58" s="95">
        <f>IF(ISBLANK('2. Evidence-Based Treatment'!$D$4),"",'2. Evidence-Based Treatment'!$D$4)</f>
        <v>45474</v>
      </c>
      <c r="E58" s="95">
        <f>IF(ISBLANK('2. Evidence-Based Treatment'!$D$5),"",'2. Evidence-Based Treatment'!$D$5)</f>
        <v>45838</v>
      </c>
      <c r="F58" t="s">
        <v>116</v>
      </c>
      <c r="G58" t="s">
        <v>310</v>
      </c>
      <c r="H58" s="105" t="str">
        <f>'2. Evidence-Based Treatment'!$B$37</f>
        <v># of unique hospital in-patients with OUD served with MAT</v>
      </c>
      <c r="I58" s="105" t="s">
        <v>253</v>
      </c>
      <c r="J58" t="str">
        <f>IF(ISBLANK('2. Evidence-Based Treatment'!$C$37),"",'2. Evidence-Based Treatment'!$C$37)</f>
        <v/>
      </c>
      <c r="L58" s="157"/>
      <c r="M58" t="str">
        <f>IF(ISBLANK('2. Evidence-Based Treatment'!$D$37),"",'2. Evidence-Based Treatment'!$D$37)</f>
        <v/>
      </c>
      <c r="N58" t="str">
        <f>IF(ISBLANK('2. Evidence-Based Treatment'!$E$37),"",'2. Evidence-Based Treatment'!$E$37)</f>
        <v/>
      </c>
    </row>
    <row r="59" spans="1:14" x14ac:dyDescent="0.25">
      <c r="A59" t="str">
        <f>IF(ISBLANK(Instructions!$B$17),"",Instructions!$B$17)</f>
        <v/>
      </c>
      <c r="B59" t="str">
        <f>IF(ISBLANK(Instructions!$B$18),"",Instructions!$B$18)</f>
        <v/>
      </c>
      <c r="C59" s="106" t="s">
        <v>286</v>
      </c>
      <c r="D59" s="95">
        <f>IF(ISBLANK('2. Evidence-Based Treatment'!$D$4),"",'2. Evidence-Based Treatment'!$D$4)</f>
        <v>45474</v>
      </c>
      <c r="E59" s="95">
        <f>IF(ISBLANK('2. Evidence-Based Treatment'!$D$5),"",'2. Evidence-Based Treatment'!$D$5)</f>
        <v>45838</v>
      </c>
      <c r="F59" t="s">
        <v>116</v>
      </c>
      <c r="G59" t="s">
        <v>311</v>
      </c>
      <c r="H59" s="105" t="str">
        <f>'2. Evidence-Based Treatment'!$B$39</f>
        <v xml:space="preserve"># of emergency departments offering MOUD within county </v>
      </c>
      <c r="I59" s="105" t="s">
        <v>253</v>
      </c>
      <c r="J59" t="str">
        <f>IF(ISBLANK('2. Evidence-Based Treatment'!$C$39),"",'2. Evidence-Based Treatment'!$C$39)</f>
        <v/>
      </c>
      <c r="L59" s="157"/>
      <c r="M59" t="str">
        <f>IF(ISBLANK('2. Evidence-Based Treatment'!$D$39),"",'2. Evidence-Based Treatment'!$D$39)</f>
        <v/>
      </c>
      <c r="N59" t="str">
        <f>IF(ISBLANK('2. Evidence-Based Treatment'!$E$39),"",'2. Evidence-Based Treatment'!$E$39)</f>
        <v/>
      </c>
    </row>
    <row r="60" spans="1:14" x14ac:dyDescent="0.25">
      <c r="A60" t="str">
        <f>IF(ISBLANK(Instructions!$B$17),"",Instructions!$B$17)</f>
        <v/>
      </c>
      <c r="B60" t="str">
        <f>IF(ISBLANK(Instructions!$B$18),"",Instructions!$B$18)</f>
        <v/>
      </c>
      <c r="C60" s="106" t="s">
        <v>286</v>
      </c>
      <c r="D60" s="95">
        <f>IF(ISBLANK('2. Evidence-Based Treatment'!$D$4),"",'2. Evidence-Based Treatment'!$D$4)</f>
        <v>45474</v>
      </c>
      <c r="E60" s="95">
        <f>IF(ISBLANK('2. Evidence-Based Treatment'!$D$5),"",'2. Evidence-Based Treatment'!$D$5)</f>
        <v>45838</v>
      </c>
      <c r="F60" t="s">
        <v>116</v>
      </c>
      <c r="G60" t="s">
        <v>312</v>
      </c>
      <c r="H60" s="105" t="str">
        <f>'2. Evidence-Based Treatment'!$B$40</f>
        <v># of emergency department providers who prescribe buprenorphine for patients</v>
      </c>
      <c r="I60" s="105" t="s">
        <v>253</v>
      </c>
      <c r="J60" t="str">
        <f>IF(ISBLANK('2. Evidence-Based Treatment'!$C$40),"",'2. Evidence-Based Treatment'!$C$40)</f>
        <v/>
      </c>
      <c r="L60" s="157"/>
      <c r="M60" t="str">
        <f>IF(ISBLANK('2. Evidence-Based Treatment'!$D$40),"",'2. Evidence-Based Treatment'!$D$40)</f>
        <v/>
      </c>
      <c r="N60" t="str">
        <f>IF(ISBLANK('2. Evidence-Based Treatment'!$E$40),"",'2. Evidence-Based Treatment'!$E$40)</f>
        <v/>
      </c>
    </row>
    <row r="61" spans="1:14" x14ac:dyDescent="0.25">
      <c r="A61" t="str">
        <f>IF(ISBLANK(Instructions!$B$17),"",Instructions!$B$17)</f>
        <v/>
      </c>
      <c r="B61" t="str">
        <f>IF(ISBLANK(Instructions!$B$18),"",Instructions!$B$18)</f>
        <v/>
      </c>
      <c r="C61" s="106" t="s">
        <v>286</v>
      </c>
      <c r="D61" s="95">
        <f>IF(ISBLANK('2. Evidence-Based Treatment'!$D$4),"",'2. Evidence-Based Treatment'!$D$4)</f>
        <v>45474</v>
      </c>
      <c r="E61" s="95">
        <f>IF(ISBLANK('2. Evidence-Based Treatment'!$D$5),"",'2. Evidence-Based Treatment'!$D$5)</f>
        <v>45838</v>
      </c>
      <c r="F61" t="s">
        <v>116</v>
      </c>
      <c r="G61" t="s">
        <v>313</v>
      </c>
      <c r="H61" s="105" t="str">
        <f>'2. Evidence-Based Treatment'!$B$41</f>
        <v># of short-term buprenorphine prescriptions (14 days or less) provided in the ED</v>
      </c>
      <c r="I61" s="105" t="s">
        <v>253</v>
      </c>
      <c r="J61" t="str">
        <f>IF(ISBLANK('2. Evidence-Based Treatment'!$C$41),"",'2. Evidence-Based Treatment'!$C$41)</f>
        <v/>
      </c>
      <c r="L61" s="157"/>
      <c r="M61" t="str">
        <f>IF(ISBLANK('2. Evidence-Based Treatment'!$D$41),"",'2. Evidence-Based Treatment'!$D$41)</f>
        <v/>
      </c>
      <c r="N61" t="str">
        <f>IF(ISBLANK('2. Evidence-Based Treatment'!$E$41),"",'2. Evidence-Based Treatment'!$E$41)</f>
        <v/>
      </c>
    </row>
    <row r="62" spans="1:14" x14ac:dyDescent="0.25">
      <c r="A62" t="str">
        <f>IF(ISBLANK(Instructions!$B$17),"",Instructions!$B$17)</f>
        <v/>
      </c>
      <c r="B62" t="str">
        <f>IF(ISBLANK(Instructions!$B$18),"",Instructions!$B$18)</f>
        <v/>
      </c>
      <c r="C62" s="106" t="s">
        <v>286</v>
      </c>
      <c r="D62" s="95">
        <f>IF(ISBLANK('2. Evidence-Based Treatment'!$D$4),"",'2. Evidence-Based Treatment'!$D$4)</f>
        <v>45474</v>
      </c>
      <c r="E62" s="95">
        <f>IF(ISBLANK('2. Evidence-Based Treatment'!$D$5),"",'2. Evidence-Based Treatment'!$D$5)</f>
        <v>45838</v>
      </c>
      <c r="F62" t="s">
        <v>116</v>
      </c>
      <c r="G62" t="s">
        <v>314</v>
      </c>
      <c r="H62" s="105" t="str">
        <f>'2. Evidence-Based Treatment'!$B$42</f>
        <v># of longer-term buprenorphine prescriptions (15 days or more) provided in the ED</v>
      </c>
      <c r="I62" s="105" t="s">
        <v>253</v>
      </c>
      <c r="J62" t="str">
        <f>IF(ISBLANK('2. Evidence-Based Treatment'!$C$42),"",'2. Evidence-Based Treatment'!$C$42)</f>
        <v/>
      </c>
      <c r="L62" s="157"/>
      <c r="M62" t="str">
        <f>IF(ISBLANK('2. Evidence-Based Treatment'!$D$42),"",'2. Evidence-Based Treatment'!$D$42)</f>
        <v/>
      </c>
      <c r="N62" t="str">
        <f>IF(ISBLANK('2. Evidence-Based Treatment'!$E$42),"",'2. Evidence-Based Treatment'!$E$42)</f>
        <v/>
      </c>
    </row>
    <row r="63" spans="1:14" x14ac:dyDescent="0.25">
      <c r="A63" t="str">
        <f>IF(ISBLANK(Instructions!$B$17),"",Instructions!$B$17)</f>
        <v/>
      </c>
      <c r="B63" t="str">
        <f>IF(ISBLANK(Instructions!$B$18),"",Instructions!$B$18)</f>
        <v/>
      </c>
      <c r="C63" s="106" t="s">
        <v>286</v>
      </c>
      <c r="D63" s="95">
        <f>IF(ISBLANK('2. Evidence-Based Treatment'!$D$4),"",'2. Evidence-Based Treatment'!$D$4)</f>
        <v>45474</v>
      </c>
      <c r="E63" s="95">
        <f>IF(ISBLANK('2. Evidence-Based Treatment'!$D$5),"",'2. Evidence-Based Treatment'!$D$5)</f>
        <v>45838</v>
      </c>
      <c r="F63" t="s">
        <v>116</v>
      </c>
      <c r="G63" t="s">
        <v>315</v>
      </c>
      <c r="H63" s="105" t="str">
        <f>'2. Evidence-Based Treatment'!$B$43</f>
        <v># of naltrexone doses provided in the emergency department</v>
      </c>
      <c r="I63" s="105" t="s">
        <v>253</v>
      </c>
      <c r="J63" t="str">
        <f>IF(ISBLANK('2. Evidence-Based Treatment'!$C$43),"",'2. Evidence-Based Treatment'!$C$43)</f>
        <v/>
      </c>
      <c r="L63" s="157"/>
      <c r="M63" t="str">
        <f>IF(ISBLANK('2. Evidence-Based Treatment'!$D$43),"",'2. Evidence-Based Treatment'!$D$43)</f>
        <v/>
      </c>
      <c r="N63" t="str">
        <f>IF(ISBLANK('2. Evidence-Based Treatment'!$E$43),"",'2. Evidence-Based Treatment'!$E$43)</f>
        <v/>
      </c>
    </row>
    <row r="64" spans="1:14" x14ac:dyDescent="0.25">
      <c r="A64" t="str">
        <f>IF(ISBLANK(Instructions!$B$17),"",Instructions!$B$17)</f>
        <v/>
      </c>
      <c r="B64" t="str">
        <f>IF(ISBLANK(Instructions!$B$18),"",Instructions!$B$18)</f>
        <v/>
      </c>
      <c r="C64" s="106" t="s">
        <v>286</v>
      </c>
      <c r="D64" s="95">
        <f>IF(ISBLANK('2. Evidence-Based Treatment'!$D$4),"",'2. Evidence-Based Treatment'!$D$4)</f>
        <v>45474</v>
      </c>
      <c r="E64" s="95">
        <f>IF(ISBLANK('2. Evidence-Based Treatment'!$D$5),"",'2. Evidence-Based Treatment'!$D$5)</f>
        <v>45838</v>
      </c>
      <c r="F64" t="s">
        <v>116</v>
      </c>
      <c r="G64" t="s">
        <v>316</v>
      </c>
      <c r="H64" s="105" t="str">
        <f>'2. Evidence-Based Treatment'!$B$44</f>
        <v># of referrals from emergency department to community providers</v>
      </c>
      <c r="I64" s="105" t="s">
        <v>253</v>
      </c>
      <c r="J64" t="str">
        <f>IF(ISBLANK('2. Evidence-Based Treatment'!$C$44),"",'2. Evidence-Based Treatment'!$C$44)</f>
        <v/>
      </c>
      <c r="L64" s="157"/>
      <c r="M64" t="str">
        <f>IF(ISBLANK('2. Evidence-Based Treatment'!$D$44),"",'2. Evidence-Based Treatment'!$D$44)</f>
        <v/>
      </c>
      <c r="N64" t="str">
        <f>IF(ISBLANK('2. Evidence-Based Treatment'!$E$44),"",'2. Evidence-Based Treatment'!$E$44)</f>
        <v/>
      </c>
    </row>
    <row r="65" spans="1:14" x14ac:dyDescent="0.25">
      <c r="A65" t="str">
        <f>IF(ISBLANK(Instructions!$B$17),"",Instructions!$B$17)</f>
        <v/>
      </c>
      <c r="B65" t="str">
        <f>IF(ISBLANK(Instructions!$B$18),"",Instructions!$B$18)</f>
        <v/>
      </c>
      <c r="C65" s="106" t="s">
        <v>286</v>
      </c>
      <c r="D65" s="95">
        <f>IF(ISBLANK('2. Evidence-Based Treatment'!$D$4),"",'2. Evidence-Based Treatment'!$D$4)</f>
        <v>45474</v>
      </c>
      <c r="E65" s="95">
        <f>IF(ISBLANK('2. Evidence-Based Treatment'!$D$5),"",'2. Evidence-Based Treatment'!$D$5)</f>
        <v>45838</v>
      </c>
      <c r="F65" t="s">
        <v>116</v>
      </c>
      <c r="G65" t="s">
        <v>317</v>
      </c>
      <c r="H65" s="105" t="str">
        <f>'2. Evidence-Based Treatment'!$B$45</f>
        <v># of unique emergency department patients with OUD served with MAT</v>
      </c>
      <c r="I65" s="105" t="s">
        <v>253</v>
      </c>
      <c r="J65" t="str">
        <f>IF(ISBLANK('2. Evidence-Based Treatment'!$C$45),"",'2. Evidence-Based Treatment'!$C$45)</f>
        <v/>
      </c>
      <c r="L65" s="157"/>
      <c r="M65" t="str">
        <f>IF(ISBLANK('2. Evidence-Based Treatment'!$D$45),"",'2. Evidence-Based Treatment'!$D$45)</f>
        <v/>
      </c>
      <c r="N65" t="str">
        <f>IF(ISBLANK('2. Evidence-Based Treatment'!$E$45),"",'2. Evidence-Based Treatment'!$E$45)</f>
        <v/>
      </c>
    </row>
    <row r="66" spans="1:14" x14ac:dyDescent="0.25">
      <c r="A66" t="str">
        <f>IF(ISBLANK(Instructions!$B$17),"",Instructions!$B$17)</f>
        <v/>
      </c>
      <c r="B66" t="str">
        <f>IF(ISBLANK(Instructions!$B$18),"",Instructions!$B$18)</f>
        <v/>
      </c>
      <c r="C66" s="106" t="s">
        <v>286</v>
      </c>
      <c r="D66" s="95">
        <f>IF(ISBLANK('2. Evidence-Based Treatment'!$D$4),"",'2. Evidence-Based Treatment'!$D$4)</f>
        <v>45474</v>
      </c>
      <c r="E66" s="95">
        <f>IF(ISBLANK('2. Evidence-Based Treatment'!$D$5),"",'2. Evidence-Based Treatment'!$D$5)</f>
        <v>45838</v>
      </c>
      <c r="F66" t="s">
        <v>116</v>
      </c>
      <c r="G66" t="s">
        <v>318</v>
      </c>
      <c r="H66" s="105" t="str">
        <f>'2. Evidence-Based Treatment'!$B$47</f>
        <v xml:space="preserve"># of Local Health Departments (LHD) offering MOUD within county </v>
      </c>
      <c r="I66" s="105" t="s">
        <v>253</v>
      </c>
      <c r="J66" t="str">
        <f>IF(ISBLANK('2. Evidence-Based Treatment'!$C$47),"",'2. Evidence-Based Treatment'!$C$47)</f>
        <v/>
      </c>
      <c r="L66" s="157"/>
      <c r="M66" t="str">
        <f>IF(ISBLANK('2. Evidence-Based Treatment'!$D$47),"",'2. Evidence-Based Treatment'!$D$47)</f>
        <v/>
      </c>
      <c r="N66" t="str">
        <f>IF(ISBLANK('2. Evidence-Based Treatment'!$E$47),"",'2. Evidence-Based Treatment'!$E$47)</f>
        <v/>
      </c>
    </row>
    <row r="67" spans="1:14" x14ac:dyDescent="0.25">
      <c r="A67" t="str">
        <f>IF(ISBLANK(Instructions!$B$17),"",Instructions!$B$17)</f>
        <v/>
      </c>
      <c r="B67" t="str">
        <f>IF(ISBLANK(Instructions!$B$18),"",Instructions!$B$18)</f>
        <v/>
      </c>
      <c r="C67" s="106" t="s">
        <v>286</v>
      </c>
      <c r="D67" s="95">
        <f>IF(ISBLANK('2. Evidence-Based Treatment'!$D$4),"",'2. Evidence-Based Treatment'!$D$4)</f>
        <v>45474</v>
      </c>
      <c r="E67" s="95">
        <f>IF(ISBLANK('2. Evidence-Based Treatment'!$D$5),"",'2. Evidence-Based Treatment'!$D$5)</f>
        <v>45838</v>
      </c>
      <c r="F67" t="s">
        <v>116</v>
      </c>
      <c r="G67" t="s">
        <v>319</v>
      </c>
      <c r="H67" s="105" t="str">
        <f>'2. Evidence-Based Treatment'!$B$48</f>
        <v># of individual LHD-based providers who prescribe buprenorphine for patients</v>
      </c>
      <c r="I67" s="105" t="s">
        <v>253</v>
      </c>
      <c r="J67" t="str">
        <f>IF(ISBLANK('2. Evidence-Based Treatment'!$C$48),"",'2. Evidence-Based Treatment'!$C$48)</f>
        <v/>
      </c>
      <c r="L67" s="157"/>
      <c r="M67" t="str">
        <f>IF(ISBLANK('2. Evidence-Based Treatment'!$D$48),"",'2. Evidence-Based Treatment'!$D$48)</f>
        <v/>
      </c>
      <c r="N67" t="str">
        <f>IF(ISBLANK('2. Evidence-Based Treatment'!$E$48),"",'2. Evidence-Based Treatment'!$E$48)</f>
        <v/>
      </c>
    </row>
    <row r="68" spans="1:14" x14ac:dyDescent="0.25">
      <c r="A68" t="str">
        <f>IF(ISBLANK(Instructions!$B$17),"",Instructions!$B$17)</f>
        <v/>
      </c>
      <c r="B68" t="str">
        <f>IF(ISBLANK(Instructions!$B$18),"",Instructions!$B$18)</f>
        <v/>
      </c>
      <c r="C68" s="106" t="s">
        <v>286</v>
      </c>
      <c r="D68" s="95">
        <f>IF(ISBLANK('2. Evidence-Based Treatment'!$D$4),"",'2. Evidence-Based Treatment'!$D$4)</f>
        <v>45474</v>
      </c>
      <c r="E68" s="95">
        <f>IF(ISBLANK('2. Evidence-Based Treatment'!$D$5),"",'2. Evidence-Based Treatment'!$D$5)</f>
        <v>45838</v>
      </c>
      <c r="F68" t="s">
        <v>116</v>
      </c>
      <c r="G68" t="s">
        <v>320</v>
      </c>
      <c r="H68" s="105" t="str">
        <f>'2. Evidence-Based Treatment'!$B$49</f>
        <v># of buprenorphine prescriptions provided at LHD</v>
      </c>
      <c r="I68" s="105" t="s">
        <v>253</v>
      </c>
      <c r="J68" t="str">
        <f>IF(ISBLANK('2. Evidence-Based Treatment'!$C$49),"",'2. Evidence-Based Treatment'!$C$49)</f>
        <v/>
      </c>
      <c r="L68" s="157"/>
      <c r="M68" t="str">
        <f>IF(ISBLANK('2. Evidence-Based Treatment'!$D$49),"",'2. Evidence-Based Treatment'!$D$49)</f>
        <v/>
      </c>
      <c r="N68" t="str">
        <f>IF(ISBLANK('2. Evidence-Based Treatment'!$E$49),"",'2. Evidence-Based Treatment'!$E$49)</f>
        <v/>
      </c>
    </row>
    <row r="69" spans="1:14" x14ac:dyDescent="0.25">
      <c r="A69" t="str">
        <f>IF(ISBLANK(Instructions!$B$17),"",Instructions!$B$17)</f>
        <v/>
      </c>
      <c r="B69" t="str">
        <f>IF(ISBLANK(Instructions!$B$18),"",Instructions!$B$18)</f>
        <v/>
      </c>
      <c r="C69" s="106" t="s">
        <v>286</v>
      </c>
      <c r="D69" s="95">
        <f>IF(ISBLANK('2. Evidence-Based Treatment'!$D$4),"",'2. Evidence-Based Treatment'!$D$4)</f>
        <v>45474</v>
      </c>
      <c r="E69" s="95">
        <f>IF(ISBLANK('2. Evidence-Based Treatment'!$D$5),"",'2. Evidence-Based Treatment'!$D$5)</f>
        <v>45838</v>
      </c>
      <c r="F69" t="s">
        <v>116</v>
      </c>
      <c r="G69" t="s">
        <v>321</v>
      </c>
      <c r="H69" s="105" t="str">
        <f>'2. Evidence-Based Treatment'!$B$50</f>
        <v># of naltrexone doses provided at LHD</v>
      </c>
      <c r="I69" s="105" t="s">
        <v>253</v>
      </c>
      <c r="J69" t="str">
        <f>IF(ISBLANK('2. Evidence-Based Treatment'!$C$50),"",'2. Evidence-Based Treatment'!$C$50)</f>
        <v/>
      </c>
      <c r="L69" s="157"/>
      <c r="M69" t="str">
        <f>IF(ISBLANK('2. Evidence-Based Treatment'!$D$50),"",'2. Evidence-Based Treatment'!$D$50)</f>
        <v/>
      </c>
      <c r="N69" t="str">
        <f>IF(ISBLANK('2. Evidence-Based Treatment'!$E$50),"",'2. Evidence-Based Treatment'!$E$50)</f>
        <v/>
      </c>
    </row>
    <row r="70" spans="1:14" x14ac:dyDescent="0.25">
      <c r="A70" t="str">
        <f>IF(ISBLANK(Instructions!$B$17),"",Instructions!$B$17)</f>
        <v/>
      </c>
      <c r="B70" t="str">
        <f>IF(ISBLANK(Instructions!$B$18),"",Instructions!$B$18)</f>
        <v/>
      </c>
      <c r="C70" s="106" t="s">
        <v>286</v>
      </c>
      <c r="D70" s="95">
        <f>IF(ISBLANK('2. Evidence-Based Treatment'!$D$4),"",'2. Evidence-Based Treatment'!$D$4)</f>
        <v>45474</v>
      </c>
      <c r="E70" s="95">
        <f>IF(ISBLANK('2. Evidence-Based Treatment'!$D$5),"",'2. Evidence-Based Treatment'!$D$5)</f>
        <v>45838</v>
      </c>
      <c r="F70" t="s">
        <v>116</v>
      </c>
      <c r="G70" t="s">
        <v>322</v>
      </c>
      <c r="H70" s="105" t="str">
        <f>'2. Evidence-Based Treatment'!$B$51</f>
        <v># of referrals to LHD MAT services</v>
      </c>
      <c r="I70" s="105" t="s">
        <v>253</v>
      </c>
      <c r="J70" t="str">
        <f>IF(ISBLANK('2. Evidence-Based Treatment'!$C$51),"",'2. Evidence-Based Treatment'!$C$51)</f>
        <v/>
      </c>
      <c r="L70" s="157"/>
      <c r="M70" t="str">
        <f>IF(ISBLANK('2. Evidence-Based Treatment'!$D$51),"",'2. Evidence-Based Treatment'!$D$51)</f>
        <v/>
      </c>
      <c r="N70" t="str">
        <f>IF(ISBLANK('2. Evidence-Based Treatment'!$E$51),"",'2. Evidence-Based Treatment'!$E$51)</f>
        <v/>
      </c>
    </row>
    <row r="71" spans="1:14" x14ac:dyDescent="0.25">
      <c r="A71" t="str">
        <f>IF(ISBLANK(Instructions!$B$17),"",Instructions!$B$17)</f>
        <v/>
      </c>
      <c r="B71" t="str">
        <f>IF(ISBLANK(Instructions!$B$18),"",Instructions!$B$18)</f>
        <v/>
      </c>
      <c r="C71" s="106" t="s">
        <v>286</v>
      </c>
      <c r="D71" s="95">
        <f>IF(ISBLANK('2. Evidence-Based Treatment'!$D$4),"",'2. Evidence-Based Treatment'!$D$4)</f>
        <v>45474</v>
      </c>
      <c r="E71" s="95">
        <f>IF(ISBLANK('2. Evidence-Based Treatment'!$D$5),"",'2. Evidence-Based Treatment'!$D$5)</f>
        <v>45838</v>
      </c>
      <c r="F71" t="s">
        <v>116</v>
      </c>
      <c r="G71" t="s">
        <v>323</v>
      </c>
      <c r="H71" s="105" t="str">
        <f>'2. Evidence-Based Treatment'!$B$52</f>
        <v># of unique patients with OUD served at LHD with MAT</v>
      </c>
      <c r="I71" s="105" t="s">
        <v>253</v>
      </c>
      <c r="J71" t="str">
        <f>IF(ISBLANK('2. Evidence-Based Treatment'!$C$52),"",'2. Evidence-Based Treatment'!$C$52)</f>
        <v/>
      </c>
      <c r="L71" s="157"/>
      <c r="M71" t="str">
        <f>IF(ISBLANK('2. Evidence-Based Treatment'!$D$52),"",'2. Evidence-Based Treatment'!$D$52)</f>
        <v/>
      </c>
      <c r="N71" t="str">
        <f>IF(ISBLANK('2. Evidence-Based Treatment'!$E$52),"",'2. Evidence-Based Treatment'!$E$52)</f>
        <v/>
      </c>
    </row>
    <row r="72" spans="1:14" x14ac:dyDescent="0.25">
      <c r="A72" t="str">
        <f>IF(ISBLANK(Instructions!$B$17),"",Instructions!$B$17)</f>
        <v/>
      </c>
      <c r="B72" t="str">
        <f>IF(ISBLANK(Instructions!$B$18),"",Instructions!$B$18)</f>
        <v/>
      </c>
      <c r="C72" s="106" t="s">
        <v>286</v>
      </c>
      <c r="D72" s="95">
        <f>IF(ISBLANK('2. Evidence-Based Treatment'!$D$4),"",'2. Evidence-Based Treatment'!$D$4)</f>
        <v>45474</v>
      </c>
      <c r="E72" s="95">
        <f>IF(ISBLANK('2. Evidence-Based Treatment'!$D$5),"",'2. Evidence-Based Treatment'!$D$5)</f>
        <v>45838</v>
      </c>
      <c r="F72" t="s">
        <v>116</v>
      </c>
      <c r="G72" t="s">
        <v>324</v>
      </c>
      <c r="H72" s="105" t="str">
        <f>'2. Evidence-Based Treatment'!$B$54</f>
        <v xml:space="preserve"># of EMS programs offering MOUD within county </v>
      </c>
      <c r="I72" s="105" t="s">
        <v>253</v>
      </c>
      <c r="J72" t="str">
        <f>IF(ISBLANK('2. Evidence-Based Treatment'!$C$54),"",'2. Evidence-Based Treatment'!$C$54)</f>
        <v/>
      </c>
      <c r="L72" s="157"/>
      <c r="M72" t="str">
        <f>IF(ISBLANK('2. Evidence-Based Treatment'!$D$54),"",'2. Evidence-Based Treatment'!$D$54)</f>
        <v/>
      </c>
      <c r="N72" t="str">
        <f>IF(ISBLANK('2. Evidence-Based Treatment'!$E$54),"",'2. Evidence-Based Treatment'!$E$54)</f>
        <v/>
      </c>
    </row>
    <row r="73" spans="1:14" x14ac:dyDescent="0.25">
      <c r="A73" t="str">
        <f>IF(ISBLANK(Instructions!$B$17),"",Instructions!$B$17)</f>
        <v/>
      </c>
      <c r="B73" t="str">
        <f>IF(ISBLANK(Instructions!$B$18),"",Instructions!$B$18)</f>
        <v/>
      </c>
      <c r="C73" s="106" t="s">
        <v>286</v>
      </c>
      <c r="D73" s="95">
        <f>IF(ISBLANK('2. Evidence-Based Treatment'!$D$4),"",'2. Evidence-Based Treatment'!$D$4)</f>
        <v>45474</v>
      </c>
      <c r="E73" s="95">
        <f>IF(ISBLANK('2. Evidence-Based Treatment'!$D$5),"",'2. Evidence-Based Treatment'!$D$5)</f>
        <v>45838</v>
      </c>
      <c r="F73" t="s">
        <v>116</v>
      </c>
      <c r="G73" t="s">
        <v>325</v>
      </c>
      <c r="H73" s="105" t="str">
        <f>'2. Evidence-Based Treatment'!$B$55</f>
        <v xml:space="preserve"># of individual EMS providers who prescribe buprenorphine for patients </v>
      </c>
      <c r="I73" s="105" t="s">
        <v>253</v>
      </c>
      <c r="J73" t="str">
        <f>IF(ISBLANK('2. Evidence-Based Treatment'!$C$55),"",'2. Evidence-Based Treatment'!$C$55)</f>
        <v/>
      </c>
      <c r="L73" s="157"/>
      <c r="M73" t="str">
        <f>IF(ISBLANK('2. Evidence-Based Treatment'!$D$55),"",'2. Evidence-Based Treatment'!$D$55)</f>
        <v/>
      </c>
      <c r="N73" t="str">
        <f>IF(ISBLANK('2. Evidence-Based Treatment'!$E$55),"",'2. Evidence-Based Treatment'!$E$55)</f>
        <v/>
      </c>
    </row>
    <row r="74" spans="1:14" x14ac:dyDescent="0.25">
      <c r="A74" t="str">
        <f>IF(ISBLANK(Instructions!$B$17),"",Instructions!$B$17)</f>
        <v/>
      </c>
      <c r="B74" t="str">
        <f>IF(ISBLANK(Instructions!$B$18),"",Instructions!$B$18)</f>
        <v/>
      </c>
      <c r="C74" s="106" t="s">
        <v>286</v>
      </c>
      <c r="D74" s="95">
        <f>IF(ISBLANK('2. Evidence-Based Treatment'!$D$4),"",'2. Evidence-Based Treatment'!$D$4)</f>
        <v>45474</v>
      </c>
      <c r="E74" s="95">
        <f>IF(ISBLANK('2. Evidence-Based Treatment'!$D$5),"",'2. Evidence-Based Treatment'!$D$5)</f>
        <v>45838</v>
      </c>
      <c r="F74" t="s">
        <v>116</v>
      </c>
      <c r="G74" t="s">
        <v>326</v>
      </c>
      <c r="H74" s="105" t="str">
        <f>'2. Evidence-Based Treatment'!$B$56</f>
        <v># of buprenorphine prescriptions provided through EMS-based MAT programs</v>
      </c>
      <c r="I74" s="105" t="s">
        <v>253</v>
      </c>
      <c r="J74" t="str">
        <f>IF(ISBLANK('2. Evidence-Based Treatment'!$C$56),"",'2. Evidence-Based Treatment'!$C$56)</f>
        <v/>
      </c>
      <c r="L74" s="157"/>
      <c r="M74" t="str">
        <f>IF(ISBLANK('2. Evidence-Based Treatment'!$D$56),"",'2. Evidence-Based Treatment'!$D$56)</f>
        <v/>
      </c>
      <c r="N74" t="str">
        <f>IF(ISBLANK('2. Evidence-Based Treatment'!$E$56),"",'2. Evidence-Based Treatment'!$E$56)</f>
        <v/>
      </c>
    </row>
    <row r="75" spans="1:14" x14ac:dyDescent="0.25">
      <c r="A75" t="str">
        <f>IF(ISBLANK(Instructions!$B$17),"",Instructions!$B$17)</f>
        <v/>
      </c>
      <c r="B75" t="str">
        <f>IF(ISBLANK(Instructions!$B$18),"",Instructions!$B$18)</f>
        <v/>
      </c>
      <c r="C75" s="106" t="s">
        <v>286</v>
      </c>
      <c r="D75" s="95">
        <f>IF(ISBLANK('2. Evidence-Based Treatment'!$D$4),"",'2. Evidence-Based Treatment'!$D$4)</f>
        <v>45474</v>
      </c>
      <c r="E75" s="95">
        <f>IF(ISBLANK('2. Evidence-Based Treatment'!$D$5),"",'2. Evidence-Based Treatment'!$D$5)</f>
        <v>45838</v>
      </c>
      <c r="F75" t="s">
        <v>116</v>
      </c>
      <c r="G75" t="s">
        <v>327</v>
      </c>
      <c r="H75" s="105" t="str">
        <f>'2. Evidence-Based Treatment'!$B$57</f>
        <v># of naltrexone doses through EMS-based MAT programs</v>
      </c>
      <c r="I75" s="105" t="s">
        <v>253</v>
      </c>
      <c r="J75" t="str">
        <f>IF(ISBLANK('2. Evidence-Based Treatment'!$C$57),"",'2. Evidence-Based Treatment'!$C$57)</f>
        <v/>
      </c>
      <c r="L75" s="157"/>
      <c r="M75" t="str">
        <f>IF(ISBLANK('2. Evidence-Based Treatment'!$D$57),"",'2. Evidence-Based Treatment'!$D$57)</f>
        <v/>
      </c>
      <c r="N75" t="str">
        <f>IF(ISBLANK('2. Evidence-Based Treatment'!$E$57),"",'2. Evidence-Based Treatment'!$E$57)</f>
        <v/>
      </c>
    </row>
    <row r="76" spans="1:14" x14ac:dyDescent="0.25">
      <c r="A76" t="str">
        <f>IF(ISBLANK(Instructions!$B$17),"",Instructions!$B$17)</f>
        <v/>
      </c>
      <c r="B76" t="str">
        <f>IF(ISBLANK(Instructions!$B$18),"",Instructions!$B$18)</f>
        <v/>
      </c>
      <c r="C76" s="106" t="s">
        <v>286</v>
      </c>
      <c r="D76" s="95">
        <f>IF(ISBLANK('2. Evidence-Based Treatment'!$D$4),"",'2. Evidence-Based Treatment'!$D$4)</f>
        <v>45474</v>
      </c>
      <c r="E76" s="95">
        <f>IF(ISBLANK('2. Evidence-Based Treatment'!$D$5),"",'2. Evidence-Based Treatment'!$D$5)</f>
        <v>45838</v>
      </c>
      <c r="F76" t="s">
        <v>116</v>
      </c>
      <c r="G76" t="s">
        <v>328</v>
      </c>
      <c r="H76" s="105" t="str">
        <f>'2. Evidence-Based Treatment'!$B$58</f>
        <v># of referrals to EMS-based MAT programs</v>
      </c>
      <c r="I76" s="105" t="s">
        <v>253</v>
      </c>
      <c r="J76" t="str">
        <f>IF(ISBLANK('2. Evidence-Based Treatment'!$C$58),"",'2. Evidence-Based Treatment'!$C$58)</f>
        <v/>
      </c>
      <c r="L76" s="157"/>
      <c r="M76" t="str">
        <f>IF(ISBLANK('2. Evidence-Based Treatment'!$D$58),"",'2. Evidence-Based Treatment'!$D$58)</f>
        <v/>
      </c>
      <c r="N76" t="str">
        <f>IF(ISBLANK('2. Evidence-Based Treatment'!$E$58),"",'2. Evidence-Based Treatment'!$E$58)</f>
        <v/>
      </c>
    </row>
    <row r="77" spans="1:14" x14ac:dyDescent="0.25">
      <c r="A77" t="str">
        <f>IF(ISBLANK(Instructions!$B$17),"",Instructions!$B$17)</f>
        <v/>
      </c>
      <c r="B77" t="str">
        <f>IF(ISBLANK(Instructions!$B$18),"",Instructions!$B$18)</f>
        <v/>
      </c>
      <c r="C77" s="106" t="s">
        <v>286</v>
      </c>
      <c r="D77" s="95">
        <f>IF(ISBLANK('2. Evidence-Based Treatment'!$D$4),"",'2. Evidence-Based Treatment'!$D$4)</f>
        <v>45474</v>
      </c>
      <c r="E77" s="95">
        <f>IF(ISBLANK('2. Evidence-Based Treatment'!$D$5),"",'2. Evidence-Based Treatment'!$D$5)</f>
        <v>45838</v>
      </c>
      <c r="F77" t="s">
        <v>116</v>
      </c>
      <c r="G77" t="s">
        <v>329</v>
      </c>
      <c r="H77" s="105" t="str">
        <f>'2. Evidence-Based Treatment'!$B$59</f>
        <v># of unique patients who received pre-hospital buprenorphine treatment from EMS during a non-fatal overdose encounter</v>
      </c>
      <c r="I77" s="105" t="s">
        <v>253</v>
      </c>
      <c r="J77" t="str">
        <f>IF(ISBLANK('2. Evidence-Based Treatment'!$C$59),"",'2. Evidence-Based Treatment'!$C$59)</f>
        <v/>
      </c>
      <c r="L77" s="157"/>
      <c r="M77" t="str">
        <f>IF(ISBLANK('2. Evidence-Based Treatment'!$D$59),"",'2. Evidence-Based Treatment'!$D$59)</f>
        <v/>
      </c>
      <c r="N77" t="str">
        <f>IF(ISBLANK('2. Evidence-Based Treatment'!$E$59),"",'2. Evidence-Based Treatment'!$E$59)</f>
        <v/>
      </c>
    </row>
    <row r="78" spans="1:14" x14ac:dyDescent="0.25">
      <c r="A78" t="str">
        <f>IF(ISBLANK(Instructions!$B$17),"",Instructions!$B$17)</f>
        <v/>
      </c>
      <c r="B78" t="str">
        <f>IF(ISBLANK(Instructions!$B$18),"",Instructions!$B$18)</f>
        <v/>
      </c>
      <c r="C78" s="106" t="s">
        <v>286</v>
      </c>
      <c r="D78" s="95">
        <f>IF(ISBLANK('2. Evidence-Based Treatment'!$D$4),"",'2. Evidence-Based Treatment'!$D$4)</f>
        <v>45474</v>
      </c>
      <c r="E78" s="95">
        <f>IF(ISBLANK('2. Evidence-Based Treatment'!$D$5),"",'2. Evidence-Based Treatment'!$D$5)</f>
        <v>45838</v>
      </c>
      <c r="F78" t="s">
        <v>116</v>
      </c>
      <c r="G78" t="s">
        <v>330</v>
      </c>
      <c r="H78" s="105" t="str">
        <f>'2. Evidence-Based Treatment'!$B$60</f>
        <v># of unique patients with OUD served through EMS-based MAT programs</v>
      </c>
      <c r="I78" s="105" t="s">
        <v>253</v>
      </c>
      <c r="J78" t="str">
        <f>IF(ISBLANK('2. Evidence-Based Treatment'!$C$60),"",'2. Evidence-Based Treatment'!$C$60)</f>
        <v/>
      </c>
      <c r="L78" s="157"/>
      <c r="M78" t="str">
        <f>IF(ISBLANK('2. Evidence-Based Treatment'!$D$60),"",'2. Evidence-Based Treatment'!$D$60)</f>
        <v/>
      </c>
      <c r="N78" t="str">
        <f>IF(ISBLANK('2. Evidence-Based Treatment'!$E$60),"",'2. Evidence-Based Treatment'!$E$60)</f>
        <v/>
      </c>
    </row>
    <row r="79" spans="1:14" x14ac:dyDescent="0.25">
      <c r="A79" t="str">
        <f>IF(ISBLANK(Instructions!$B$17),"",Instructions!$B$17)</f>
        <v/>
      </c>
      <c r="B79" t="str">
        <f>IF(ISBLANK(Instructions!$B$18),"",Instructions!$B$18)</f>
        <v/>
      </c>
      <c r="C79" s="106" t="s">
        <v>286</v>
      </c>
      <c r="D79" s="95">
        <f>IF(ISBLANK('2. Evidence-Based Treatment'!$D$4),"",'2. Evidence-Based Treatment'!$D$4)</f>
        <v>45474</v>
      </c>
      <c r="E79" s="95">
        <f>IF(ISBLANK('2. Evidence-Based Treatment'!$D$5),"",'2. Evidence-Based Treatment'!$D$5)</f>
        <v>45838</v>
      </c>
      <c r="F79" t="s">
        <v>116</v>
      </c>
      <c r="G79" t="s">
        <v>331</v>
      </c>
      <c r="H79" s="105" t="str">
        <f>'2. Evidence-Based Treatment'!$B$61</f>
        <v># of unique patients with OUD who declined services through EMS-based MAT programs</v>
      </c>
      <c r="I79" s="105" t="s">
        <v>253</v>
      </c>
      <c r="J79" t="str">
        <f>IF(ISBLANK('2. Evidence-Based Treatment'!$C$61),"",'2. Evidence-Based Treatment'!$C$61)</f>
        <v/>
      </c>
      <c r="L79" s="157"/>
      <c r="M79" t="str">
        <f>IF(ISBLANK('2. Evidence-Based Treatment'!$D$61),"",'2. Evidence-Based Treatment'!$D$61)</f>
        <v/>
      </c>
      <c r="N79" t="str">
        <f>IF(ISBLANK('2. Evidence-Based Treatment'!$E$61),"",'2. Evidence-Based Treatment'!$E$61)</f>
        <v/>
      </c>
    </row>
    <row r="80" spans="1:14" x14ac:dyDescent="0.25">
      <c r="A80" t="str">
        <f>IF(ISBLANK(Instructions!$B$17),"",Instructions!$B$17)</f>
        <v/>
      </c>
      <c r="B80" t="str">
        <f>IF(ISBLANK(Instructions!$B$18),"",Instructions!$B$18)</f>
        <v/>
      </c>
      <c r="C80" s="106" t="s">
        <v>286</v>
      </c>
      <c r="D80" s="95">
        <f>IF(ISBLANK('2. Evidence-Based Treatment'!$D$4),"",'2. Evidence-Based Treatment'!$D$4)</f>
        <v>45474</v>
      </c>
      <c r="E80" s="95">
        <f>IF(ISBLANK('2. Evidence-Based Treatment'!$D$5),"",'2. Evidence-Based Treatment'!$D$5)</f>
        <v>45838</v>
      </c>
      <c r="F80" t="s">
        <v>116</v>
      </c>
      <c r="G80" t="s">
        <v>332</v>
      </c>
      <c r="H80" s="105" t="str">
        <f>'2. Evidence-Based Treatment'!$B$63</f>
        <v># of Syringe Service Programs (SSPs) offering MOUD within county</v>
      </c>
      <c r="I80" s="105" t="s">
        <v>253</v>
      </c>
      <c r="J80" t="str">
        <f>IF(ISBLANK('2. Evidence-Based Treatment'!$C$63),"",'2. Evidence-Based Treatment'!$C$63)</f>
        <v/>
      </c>
      <c r="L80" s="157"/>
      <c r="M80" t="str">
        <f>IF(ISBLANK('2. Evidence-Based Treatment'!$D$63),"",'2. Evidence-Based Treatment'!$D$63)</f>
        <v/>
      </c>
      <c r="N80" t="str">
        <f>IF(ISBLANK('2. Evidence-Based Treatment'!$E$63),"",'2. Evidence-Based Treatment'!$E$63)</f>
        <v/>
      </c>
    </row>
    <row r="81" spans="1:14" x14ac:dyDescent="0.25">
      <c r="A81" t="str">
        <f>IF(ISBLANK(Instructions!$B$17),"",Instructions!$B$17)</f>
        <v/>
      </c>
      <c r="B81" t="str">
        <f>IF(ISBLANK(Instructions!$B$18),"",Instructions!$B$18)</f>
        <v/>
      </c>
      <c r="C81" s="106" t="s">
        <v>286</v>
      </c>
      <c r="D81" s="95">
        <f>IF(ISBLANK('2. Evidence-Based Treatment'!$D$4),"",'2. Evidence-Based Treatment'!$D$4)</f>
        <v>45474</v>
      </c>
      <c r="E81" s="95">
        <f>IF(ISBLANK('2. Evidence-Based Treatment'!$D$5),"",'2. Evidence-Based Treatment'!$D$5)</f>
        <v>45838</v>
      </c>
      <c r="F81" t="s">
        <v>116</v>
      </c>
      <c r="G81" t="s">
        <v>333</v>
      </c>
      <c r="H81" s="105" t="str">
        <f>'2. Evidence-Based Treatment'!$B$64</f>
        <v xml:space="preserve"># of providers who prescribe buprenorphine for patients at/through an SSP  </v>
      </c>
      <c r="I81" s="105" t="s">
        <v>253</v>
      </c>
      <c r="J81" t="str">
        <f>IF(ISBLANK('2. Evidence-Based Treatment'!$C$64),"",'2. Evidence-Based Treatment'!$C$64)</f>
        <v/>
      </c>
      <c r="L81" s="157"/>
      <c r="M81" t="str">
        <f>IF(ISBLANK('2. Evidence-Based Treatment'!$D$64),"",'2. Evidence-Based Treatment'!$D$64)</f>
        <v/>
      </c>
      <c r="N81" t="str">
        <f>IF(ISBLANK('2. Evidence-Based Treatment'!$E$64),"",'2. Evidence-Based Treatment'!$E$64)</f>
        <v/>
      </c>
    </row>
    <row r="82" spans="1:14" x14ac:dyDescent="0.25">
      <c r="A82" t="str">
        <f>IF(ISBLANK(Instructions!$B$17),"",Instructions!$B$17)</f>
        <v/>
      </c>
      <c r="B82" t="str">
        <f>IF(ISBLANK(Instructions!$B$18),"",Instructions!$B$18)</f>
        <v/>
      </c>
      <c r="C82" s="106" t="s">
        <v>286</v>
      </c>
      <c r="D82" s="95">
        <f>IF(ISBLANK('2. Evidence-Based Treatment'!$D$4),"",'2. Evidence-Based Treatment'!$D$4)</f>
        <v>45474</v>
      </c>
      <c r="E82" s="95">
        <f>IF(ISBLANK('2. Evidence-Based Treatment'!$D$5),"",'2. Evidence-Based Treatment'!$D$5)</f>
        <v>45838</v>
      </c>
      <c r="F82" t="s">
        <v>116</v>
      </c>
      <c r="G82" t="s">
        <v>334</v>
      </c>
      <c r="H82" s="105" t="str">
        <f>'2. Evidence-Based Treatment'!$B$65</f>
        <v># of buprenorphine prescriptions provided through SSPs</v>
      </c>
      <c r="I82" s="105" t="s">
        <v>253</v>
      </c>
      <c r="J82" t="str">
        <f>IF(ISBLANK('2. Evidence-Based Treatment'!$C$65),"",'2. Evidence-Based Treatment'!$C$65)</f>
        <v/>
      </c>
      <c r="L82" s="157"/>
      <c r="M82" t="str">
        <f>IF(ISBLANK('2. Evidence-Based Treatment'!$D$65),"",'2. Evidence-Based Treatment'!$D$65)</f>
        <v/>
      </c>
      <c r="N82" t="str">
        <f>IF(ISBLANK('2. Evidence-Based Treatment'!$E$65),"",'2. Evidence-Based Treatment'!$E$65)</f>
        <v/>
      </c>
    </row>
    <row r="83" spans="1:14" x14ac:dyDescent="0.25">
      <c r="A83" t="str">
        <f>IF(ISBLANK(Instructions!$B$17),"",Instructions!$B$17)</f>
        <v/>
      </c>
      <c r="B83" t="str">
        <f>IF(ISBLANK(Instructions!$B$18),"",Instructions!$B$18)</f>
        <v/>
      </c>
      <c r="C83" s="106" t="s">
        <v>286</v>
      </c>
      <c r="D83" s="95">
        <f>IF(ISBLANK('2. Evidence-Based Treatment'!$D$4),"",'2. Evidence-Based Treatment'!$D$4)</f>
        <v>45474</v>
      </c>
      <c r="E83" s="95">
        <f>IF(ISBLANK('2. Evidence-Based Treatment'!$D$5),"",'2. Evidence-Based Treatment'!$D$5)</f>
        <v>45838</v>
      </c>
      <c r="F83" t="s">
        <v>116</v>
      </c>
      <c r="G83" t="s">
        <v>335</v>
      </c>
      <c r="H83" s="105" t="str">
        <f>'2. Evidence-Based Treatment'!$B$66</f>
        <v># of naltrexone doses provided through SSPs</v>
      </c>
      <c r="I83" s="105" t="s">
        <v>253</v>
      </c>
      <c r="J83" t="str">
        <f>IF(ISBLANK('2. Evidence-Based Treatment'!$C$66),"",'2. Evidence-Based Treatment'!$C$66)</f>
        <v/>
      </c>
      <c r="L83" s="157"/>
      <c r="M83" t="str">
        <f>IF(ISBLANK('2. Evidence-Based Treatment'!$D$66),"",'2. Evidence-Based Treatment'!$D$66)</f>
        <v/>
      </c>
      <c r="N83" t="str">
        <f>IF(ISBLANK('2. Evidence-Based Treatment'!$E$66),"",'2. Evidence-Based Treatment'!$E$66)</f>
        <v/>
      </c>
    </row>
    <row r="84" spans="1:14" ht="16.5" customHeight="1" x14ac:dyDescent="0.25">
      <c r="A84" t="str">
        <f>IF(ISBLANK(Instructions!$B$17),"",Instructions!$B$17)</f>
        <v/>
      </c>
      <c r="B84" t="str">
        <f>IF(ISBLANK(Instructions!$B$18),"",Instructions!$B$18)</f>
        <v/>
      </c>
      <c r="C84" s="106" t="s">
        <v>286</v>
      </c>
      <c r="D84" s="95">
        <f>IF(ISBLANK('2. Evidence-Based Treatment'!$D$4),"",'2. Evidence-Based Treatment'!$D$4)</f>
        <v>45474</v>
      </c>
      <c r="E84" s="95">
        <f>IF(ISBLANK('2. Evidence-Based Treatment'!$D$5),"",'2. Evidence-Based Treatment'!$D$5)</f>
        <v>45838</v>
      </c>
      <c r="F84" t="s">
        <v>116</v>
      </c>
      <c r="G84" t="s">
        <v>336</v>
      </c>
      <c r="H84" s="105" t="str">
        <f>'2. Evidence-Based Treatment'!$B$67</f>
        <v># of referrals to SSP-based MAT services</v>
      </c>
      <c r="I84" s="105" t="s">
        <v>253</v>
      </c>
      <c r="J84" t="str">
        <f>IF(ISBLANK('2. Evidence-Based Treatment'!$C$67),"",'2. Evidence-Based Treatment'!$C$67)</f>
        <v/>
      </c>
      <c r="L84" s="157"/>
      <c r="M84" t="str">
        <f>IF(ISBLANK('2. Evidence-Based Treatment'!$D$67),"",'2. Evidence-Based Treatment'!$D$67)</f>
        <v/>
      </c>
      <c r="N84" t="str">
        <f>IF(ISBLANK('2. Evidence-Based Treatment'!$E$67),"",'2. Evidence-Based Treatment'!$E$67)</f>
        <v/>
      </c>
    </row>
    <row r="85" spans="1:14" x14ac:dyDescent="0.25">
      <c r="A85" t="str">
        <f>IF(ISBLANK(Instructions!$B$17),"",Instructions!$B$17)</f>
        <v/>
      </c>
      <c r="B85" t="str">
        <f>IF(ISBLANK(Instructions!$B$18),"",Instructions!$B$18)</f>
        <v/>
      </c>
      <c r="C85" s="106" t="s">
        <v>286</v>
      </c>
      <c r="D85" s="95">
        <f>IF(ISBLANK('2. Evidence-Based Treatment'!$D$4),"",'2. Evidence-Based Treatment'!$D$4)</f>
        <v>45474</v>
      </c>
      <c r="E85" s="95">
        <f>IF(ISBLANK('2. Evidence-Based Treatment'!$D$5),"",'2. Evidence-Based Treatment'!$D$5)</f>
        <v>45838</v>
      </c>
      <c r="F85" t="s">
        <v>116</v>
      </c>
      <c r="G85" t="s">
        <v>337</v>
      </c>
      <c r="H85" s="105" t="str">
        <f>'2. Evidence-Based Treatment'!$B$68</f>
        <v># of unique patients with OUD served through SSPs with MAT</v>
      </c>
      <c r="I85" s="105" t="s">
        <v>253</v>
      </c>
      <c r="J85" t="str">
        <f>IF(ISBLANK('2. Evidence-Based Treatment'!$C$68),"",'2. Evidence-Based Treatment'!$C$68)</f>
        <v/>
      </c>
      <c r="L85" s="157"/>
      <c r="M85" t="str">
        <f>IF(ISBLANK('2. Evidence-Based Treatment'!$D$68),"",'2. Evidence-Based Treatment'!$D$68)</f>
        <v/>
      </c>
      <c r="N85" t="str">
        <f>IF(ISBLANK('2. Evidence-Based Treatment'!$E$68),"",'2. Evidence-Based Treatment'!$E$68)</f>
        <v/>
      </c>
    </row>
    <row r="86" spans="1:14" x14ac:dyDescent="0.25">
      <c r="A86" t="str">
        <f>IF(ISBLANK(Instructions!$B$17),"",Instructions!$B$17)</f>
        <v/>
      </c>
      <c r="B86" t="str">
        <f>IF(ISBLANK(Instructions!$B$18),"",Instructions!$B$18)</f>
        <v/>
      </c>
      <c r="C86" s="106" t="s">
        <v>286</v>
      </c>
      <c r="D86" s="95">
        <f>IF(ISBLANK('2. Evidence-Based Treatment'!$D$4),"",'2. Evidence-Based Treatment'!$D$4)</f>
        <v>45474</v>
      </c>
      <c r="E86" s="95">
        <f>IF(ISBLANK('2. Evidence-Based Treatment'!$D$5),"",'2. Evidence-Based Treatment'!$D$5)</f>
        <v>45838</v>
      </c>
      <c r="F86" t="s">
        <v>116</v>
      </c>
      <c r="G86" t="s">
        <v>338</v>
      </c>
      <c r="H86" s="105" t="str">
        <f>'2. Evidence-Based Treatment'!$B$70</f>
        <v># of patients who are justice-involved that are referred to any MAT program</v>
      </c>
      <c r="I86" s="105" t="s">
        <v>253</v>
      </c>
      <c r="J86" t="str">
        <f>IF(ISBLANK('2. Evidence-Based Treatment'!$C$70),"",'2. Evidence-Based Treatment'!$C$70)</f>
        <v/>
      </c>
      <c r="L86" s="157"/>
      <c r="M86" t="str">
        <f>IF(ISBLANK('2. Evidence-Based Treatment'!$D$70),"",'2. Evidence-Based Treatment'!$D$70)</f>
        <v/>
      </c>
      <c r="N86" t="str">
        <f>IF(ISBLANK('2. Evidence-Based Treatment'!$E$70),"",'2. Evidence-Based Treatment'!$E$70)</f>
        <v/>
      </c>
    </row>
    <row r="87" spans="1:14" x14ac:dyDescent="0.25">
      <c r="A87" t="str">
        <f>IF(ISBLANK(Instructions!$B$17),"",Instructions!$B$17)</f>
        <v/>
      </c>
      <c r="B87" t="str">
        <f>IF(ISBLANK(Instructions!$B$18),"",Instructions!$B$18)</f>
        <v/>
      </c>
      <c r="C87" s="106" t="s">
        <v>286</v>
      </c>
      <c r="D87" s="95">
        <f>IF(ISBLANK('2. Evidence-Based Treatment'!$D$4),"",'2. Evidence-Based Treatment'!$D$4)</f>
        <v>45474</v>
      </c>
      <c r="E87" s="95">
        <f>IF(ISBLANK('2. Evidence-Based Treatment'!$D$5),"",'2. Evidence-Based Treatment'!$D$5)</f>
        <v>45838</v>
      </c>
      <c r="F87" t="s">
        <v>116</v>
      </c>
      <c r="G87" t="s">
        <v>339</v>
      </c>
      <c r="H87" t="str">
        <f>IF(ISBLANK('2. Evidence-Based Treatment'!$B$71),"",'2. Evidence-Based Treatment'!$B$71)</f>
        <v/>
      </c>
      <c r="I87" s="105" t="s">
        <v>253</v>
      </c>
      <c r="J87" t="str">
        <f>IF(ISBLANK('2. Evidence-Based Treatment'!$C$71),"",'2. Evidence-Based Treatment'!$C$71)</f>
        <v/>
      </c>
      <c r="L87" s="157"/>
      <c r="M87" t="str">
        <f>IF(ISBLANK('2. Evidence-Based Treatment'!$D$71),"",'2. Evidence-Based Treatment'!$D$71)</f>
        <v/>
      </c>
      <c r="N87" t="str">
        <f>IF(ISBLANK('2. Evidence-Based Treatment'!$E$71),"",'2. Evidence-Based Treatment'!$E$71)</f>
        <v/>
      </c>
    </row>
    <row r="88" spans="1:14" x14ac:dyDescent="0.25">
      <c r="A88" t="str">
        <f>IF(ISBLANK(Instructions!$B$17),"",Instructions!$B$17)</f>
        <v/>
      </c>
      <c r="B88" t="str">
        <f>IF(ISBLANK(Instructions!$B$18),"",Instructions!$B$18)</f>
        <v/>
      </c>
      <c r="C88" s="106" t="s">
        <v>286</v>
      </c>
      <c r="D88" s="95">
        <f>IF(ISBLANK('2. Evidence-Based Treatment'!$D$4),"",'2. Evidence-Based Treatment'!$D$4)</f>
        <v>45474</v>
      </c>
      <c r="E88" s="95">
        <f>IF(ISBLANK('2. Evidence-Based Treatment'!$D$5),"",'2. Evidence-Based Treatment'!$D$5)</f>
        <v>45838</v>
      </c>
      <c r="F88" t="s">
        <v>116</v>
      </c>
      <c r="G88" t="s">
        <v>340</v>
      </c>
      <c r="H88" t="str">
        <f>IF(ISBLANK('2. Evidence-Based Treatment'!$B$72),"",'2. Evidence-Based Treatment'!$B$72)</f>
        <v/>
      </c>
      <c r="I88" s="105" t="s">
        <v>253</v>
      </c>
      <c r="J88" t="str">
        <f>IF(ISBLANK('2. Evidence-Based Treatment'!$C$72),"",'2. Evidence-Based Treatment'!$C$72)</f>
        <v/>
      </c>
      <c r="L88" s="157"/>
      <c r="M88" t="str">
        <f>IF(ISBLANK('2. Evidence-Based Treatment'!$D$72),"",'2. Evidence-Based Treatment'!$D$72)</f>
        <v/>
      </c>
      <c r="N88" t="str">
        <f>IF(ISBLANK('2. Evidence-Based Treatment'!$E$72),"",'2. Evidence-Based Treatment'!$E$72)</f>
        <v/>
      </c>
    </row>
    <row r="89" spans="1:14" x14ac:dyDescent="0.25">
      <c r="A89" t="str">
        <f>IF(ISBLANK(Instructions!$B$17),"",Instructions!$B$17)</f>
        <v/>
      </c>
      <c r="B89" t="str">
        <f>IF(ISBLANK(Instructions!$B$18),"",Instructions!$B$18)</f>
        <v/>
      </c>
      <c r="C89" s="106" t="s">
        <v>286</v>
      </c>
      <c r="D89" s="95">
        <f>IF(ISBLANK('2. Evidence-Based Treatment'!$D$4),"",'2. Evidence-Based Treatment'!$D$4)</f>
        <v>45474</v>
      </c>
      <c r="E89" s="95">
        <f>IF(ISBLANK('2. Evidence-Based Treatment'!$D$5),"",'2. Evidence-Based Treatment'!$D$5)</f>
        <v>45838</v>
      </c>
      <c r="F89" t="s">
        <v>116</v>
      </c>
      <c r="G89" t="s">
        <v>341</v>
      </c>
      <c r="H89" t="str">
        <f>IF(ISBLANK('2. Evidence-Based Treatment'!$B$73),"",'2. Evidence-Based Treatment'!$B$73)</f>
        <v/>
      </c>
      <c r="I89" s="105" t="s">
        <v>253</v>
      </c>
      <c r="J89" t="str">
        <f>IF(ISBLANK('2. Evidence-Based Treatment'!$C$73),"",'2. Evidence-Based Treatment'!$C$73)</f>
        <v/>
      </c>
      <c r="L89" s="157"/>
      <c r="M89" t="str">
        <f>IF(ISBLANK('2. Evidence-Based Treatment'!$D$73),"",'2. Evidence-Based Treatment'!$D$73)</f>
        <v/>
      </c>
      <c r="N89" t="str">
        <f>IF(ISBLANK('2. Evidence-Based Treatment'!$E$73),"",'2. Evidence-Based Treatment'!$E$73)</f>
        <v/>
      </c>
    </row>
    <row r="90" spans="1:14" x14ac:dyDescent="0.25">
      <c r="A90" t="str">
        <f>IF(ISBLANK(Instructions!$B$17),"",Instructions!$B$17)</f>
        <v/>
      </c>
      <c r="B90" t="str">
        <f>IF(ISBLANK(Instructions!$B$18),"",Instructions!$B$18)</f>
        <v/>
      </c>
      <c r="C90" s="106" t="s">
        <v>286</v>
      </c>
      <c r="D90" s="95">
        <f>IF(ISBLANK('2. Evidence-Based Treatment'!$D$4),"",'2. Evidence-Based Treatment'!$D$4)</f>
        <v>45474</v>
      </c>
      <c r="E90" s="95">
        <f>IF(ISBLANK('2. Evidence-Based Treatment'!$D$5),"",'2. Evidence-Based Treatment'!$D$5)</f>
        <v>45838</v>
      </c>
      <c r="F90" t="s">
        <v>116</v>
      </c>
      <c r="G90" t="s">
        <v>342</v>
      </c>
      <c r="H90" s="105" t="str">
        <f>'2. Evidence-Based Treatment'!$B$77</f>
        <v># of unique patients who have OUD, served</v>
      </c>
      <c r="I90" s="105" t="s">
        <v>253</v>
      </c>
      <c r="J90" t="str">
        <f>IF(ISBLANK('2. Evidence-Based Treatment'!$C$77),"",'2. Evidence-Based Treatment'!$C$77)</f>
        <v/>
      </c>
      <c r="L90" s="157"/>
      <c r="N90" t="str">
        <f>IF(ISBLANK('2. Evidence-Based Treatment'!$D$77),"",'2. Evidence-Based Treatment'!$D$77)</f>
        <v/>
      </c>
    </row>
    <row r="91" spans="1:14" x14ac:dyDescent="0.25">
      <c r="A91" t="str">
        <f>IF(ISBLANK(Instructions!$B$17),"",Instructions!$B$17)</f>
        <v/>
      </c>
      <c r="B91" t="str">
        <f>IF(ISBLANK(Instructions!$B$18),"",Instructions!$B$18)</f>
        <v/>
      </c>
      <c r="C91" s="106" t="s">
        <v>286</v>
      </c>
      <c r="D91" s="95">
        <f>IF(ISBLANK('2. Evidence-Based Treatment'!$D$4),"",'2. Evidence-Based Treatment'!$D$4)</f>
        <v>45474</v>
      </c>
      <c r="E91" s="95">
        <f>IF(ISBLANK('2. Evidence-Based Treatment'!$D$5),"",'2. Evidence-Based Treatment'!$D$5)</f>
        <v>45838</v>
      </c>
      <c r="F91" t="s">
        <v>116</v>
      </c>
      <c r="G91" t="s">
        <v>342</v>
      </c>
      <c r="H91" s="105" t="str">
        <f>'2. Evidence-Based Treatment'!$B$77</f>
        <v># of unique patients who have OUD, served</v>
      </c>
      <c r="I91" s="105" t="s">
        <v>343</v>
      </c>
      <c r="J91" t="str">
        <f>IF(ISBLANK('2. Evidence-Based Treatment'!$C$79),"",'2. Evidence-Based Treatment'!$C$79)</f>
        <v/>
      </c>
      <c r="L91" s="157"/>
      <c r="N91" t="str">
        <f>IF(ISBLANK('2. Evidence-Based Treatment'!$D$79),"",'2. Evidence-Based Treatment'!$D$79)</f>
        <v/>
      </c>
    </row>
    <row r="92" spans="1:14" x14ac:dyDescent="0.25">
      <c r="A92" t="str">
        <f>IF(ISBLANK(Instructions!$B$17),"",Instructions!$B$17)</f>
        <v/>
      </c>
      <c r="B92" t="str">
        <f>IF(ISBLANK(Instructions!$B$18),"",Instructions!$B$18)</f>
        <v/>
      </c>
      <c r="C92" s="106" t="s">
        <v>286</v>
      </c>
      <c r="D92" s="95">
        <f>IF(ISBLANK('2. Evidence-Based Treatment'!$D$4),"",'2. Evidence-Based Treatment'!$D$4)</f>
        <v>45474</v>
      </c>
      <c r="E92" s="95">
        <f>IF(ISBLANK('2. Evidence-Based Treatment'!$D$5),"",'2. Evidence-Based Treatment'!$D$5)</f>
        <v>45838</v>
      </c>
      <c r="F92" t="s">
        <v>116</v>
      </c>
      <c r="G92" t="s">
        <v>342</v>
      </c>
      <c r="H92" s="105" t="str">
        <f>'2. Evidence-Based Treatment'!$B$77</f>
        <v># of unique patients who have OUD, served</v>
      </c>
      <c r="I92" s="105" t="s">
        <v>344</v>
      </c>
      <c r="J92" t="str">
        <f>IF(ISBLANK('2. Evidence-Based Treatment'!$C$80),"",'2. Evidence-Based Treatment'!$C$80)</f>
        <v/>
      </c>
      <c r="L92" s="157"/>
      <c r="N92" t="str">
        <f>IF(ISBLANK('2. Evidence-Based Treatment'!$D$80),"",'2. Evidence-Based Treatment'!$D$80)</f>
        <v/>
      </c>
    </row>
    <row r="93" spans="1:14" x14ac:dyDescent="0.25">
      <c r="A93" t="str">
        <f>IF(ISBLANK(Instructions!$B$17),"",Instructions!$B$17)</f>
        <v/>
      </c>
      <c r="B93" t="str">
        <f>IF(ISBLANK(Instructions!$B$18),"",Instructions!$B$18)</f>
        <v/>
      </c>
      <c r="C93" s="106" t="s">
        <v>286</v>
      </c>
      <c r="D93" s="95">
        <f>IF(ISBLANK('2. Evidence-Based Treatment'!$D$4),"",'2. Evidence-Based Treatment'!$D$4)</f>
        <v>45474</v>
      </c>
      <c r="E93" s="95">
        <f>IF(ISBLANK('2. Evidence-Based Treatment'!$D$5),"",'2. Evidence-Based Treatment'!$D$5)</f>
        <v>45838</v>
      </c>
      <c r="F93" t="s">
        <v>116</v>
      </c>
      <c r="G93" t="s">
        <v>342</v>
      </c>
      <c r="H93" s="105" t="str">
        <f>'2. Evidence-Based Treatment'!$B$77</f>
        <v># of unique patients who have OUD, served</v>
      </c>
      <c r="I93" s="105" t="s">
        <v>345</v>
      </c>
      <c r="J93" t="str">
        <f>IF(ISBLANK('2. Evidence-Based Treatment'!$C$81),"",'2. Evidence-Based Treatment'!$C$81)</f>
        <v/>
      </c>
      <c r="L93" s="157"/>
      <c r="N93" t="str">
        <f>IF(ISBLANK('2. Evidence-Based Treatment'!$D$81),"",'2. Evidence-Based Treatment'!$D$81)</f>
        <v/>
      </c>
    </row>
    <row r="94" spans="1:14" x14ac:dyDescent="0.25">
      <c r="A94" t="str">
        <f>IF(ISBLANK(Instructions!$B$17),"",Instructions!$B$17)</f>
        <v/>
      </c>
      <c r="B94" t="str">
        <f>IF(ISBLANK(Instructions!$B$18),"",Instructions!$B$18)</f>
        <v/>
      </c>
      <c r="C94" s="106" t="s">
        <v>286</v>
      </c>
      <c r="D94" s="95">
        <f>IF(ISBLANK('2. Evidence-Based Treatment'!$D$4),"",'2. Evidence-Based Treatment'!$D$4)</f>
        <v>45474</v>
      </c>
      <c r="E94" s="95">
        <f>IF(ISBLANK('2. Evidence-Based Treatment'!$D$5),"",'2. Evidence-Based Treatment'!$D$5)</f>
        <v>45838</v>
      </c>
      <c r="F94" t="s">
        <v>116</v>
      </c>
      <c r="G94" t="s">
        <v>342</v>
      </c>
      <c r="H94" s="105" t="str">
        <f>'2. Evidence-Based Treatment'!$B$77</f>
        <v># of unique patients who have OUD, served</v>
      </c>
      <c r="I94" s="105" t="s">
        <v>346</v>
      </c>
      <c r="J94" t="str">
        <f>IF(ISBLANK('2. Evidence-Based Treatment'!$C$82),"",'2. Evidence-Based Treatment'!$C$82)</f>
        <v/>
      </c>
      <c r="L94" s="157"/>
      <c r="N94" t="str">
        <f>IF(ISBLANK('2. Evidence-Based Treatment'!$D$82),"",'2. Evidence-Based Treatment'!$D$82)</f>
        <v/>
      </c>
    </row>
    <row r="95" spans="1:14" x14ac:dyDescent="0.25">
      <c r="A95" t="str">
        <f>IF(ISBLANK(Instructions!$B$17),"",Instructions!$B$17)</f>
        <v/>
      </c>
      <c r="B95" t="str">
        <f>IF(ISBLANK(Instructions!$B$18),"",Instructions!$B$18)</f>
        <v/>
      </c>
      <c r="C95" s="106" t="s">
        <v>286</v>
      </c>
      <c r="D95" s="95">
        <f>IF(ISBLANK('2. Evidence-Based Treatment'!$D$4),"",'2. Evidence-Based Treatment'!$D$4)</f>
        <v>45474</v>
      </c>
      <c r="E95" s="95">
        <f>IF(ISBLANK('2. Evidence-Based Treatment'!$D$5),"",'2. Evidence-Based Treatment'!$D$5)</f>
        <v>45838</v>
      </c>
      <c r="F95" t="s">
        <v>116</v>
      </c>
      <c r="G95" t="s">
        <v>342</v>
      </c>
      <c r="H95" s="105" t="str">
        <f>'2. Evidence-Based Treatment'!$B$77</f>
        <v># of unique patients who have OUD, served</v>
      </c>
      <c r="I95" s="105" t="s">
        <v>347</v>
      </c>
      <c r="J95" t="str">
        <f>IF(ISBLANK('2. Evidence-Based Treatment'!$C$83),"",'2. Evidence-Based Treatment'!$C$83)</f>
        <v/>
      </c>
      <c r="L95" s="157"/>
      <c r="N95" t="str">
        <f>IF(ISBLANK('2. Evidence-Based Treatment'!$D$83),"",'2. Evidence-Based Treatment'!$D$83)</f>
        <v/>
      </c>
    </row>
    <row r="96" spans="1:14" x14ac:dyDescent="0.25">
      <c r="A96" t="str">
        <f>IF(ISBLANK(Instructions!$B$17),"",Instructions!$B$17)</f>
        <v/>
      </c>
      <c r="B96" t="str">
        <f>IF(ISBLANK(Instructions!$B$18),"",Instructions!$B$18)</f>
        <v/>
      </c>
      <c r="C96" s="106" t="s">
        <v>286</v>
      </c>
      <c r="D96" s="95">
        <f>IF(ISBLANK('2. Evidence-Based Treatment'!$D$4),"",'2. Evidence-Based Treatment'!$D$4)</f>
        <v>45474</v>
      </c>
      <c r="E96" s="95">
        <f>IF(ISBLANK('2. Evidence-Based Treatment'!$D$5),"",'2. Evidence-Based Treatment'!$D$5)</f>
        <v>45838</v>
      </c>
      <c r="F96" t="s">
        <v>116</v>
      </c>
      <c r="G96" t="s">
        <v>342</v>
      </c>
      <c r="H96" s="105" t="str">
        <f>'2. Evidence-Based Treatment'!$B$77</f>
        <v># of unique patients who have OUD, served</v>
      </c>
      <c r="I96" s="105" t="s">
        <v>348</v>
      </c>
      <c r="J96" t="str">
        <f>IF(ISBLANK('2. Evidence-Based Treatment'!$C$84),"",'2. Evidence-Based Treatment'!$C$84)</f>
        <v/>
      </c>
      <c r="L96" s="157"/>
      <c r="N96" t="str">
        <f>IF(ISBLANK('2. Evidence-Based Treatment'!$D$84),"",'2. Evidence-Based Treatment'!$D$84)</f>
        <v/>
      </c>
    </row>
    <row r="97" spans="1:14" x14ac:dyDescent="0.25">
      <c r="A97" t="str">
        <f>IF(ISBLANK(Instructions!$B$17),"",Instructions!$B$17)</f>
        <v/>
      </c>
      <c r="B97" t="str">
        <f>IF(ISBLANK(Instructions!$B$18),"",Instructions!$B$18)</f>
        <v/>
      </c>
      <c r="C97" s="106" t="s">
        <v>286</v>
      </c>
      <c r="D97" s="95">
        <f>IF(ISBLANK('2. Evidence-Based Treatment'!$D$4),"",'2. Evidence-Based Treatment'!$D$4)</f>
        <v>45474</v>
      </c>
      <c r="E97" s="95">
        <f>IF(ISBLANK('2. Evidence-Based Treatment'!$D$5),"",'2. Evidence-Based Treatment'!$D$5)</f>
        <v>45838</v>
      </c>
      <c r="F97" t="s">
        <v>116</v>
      </c>
      <c r="G97" t="s">
        <v>342</v>
      </c>
      <c r="H97" s="105" t="str">
        <f>'2. Evidence-Based Treatment'!$B$77</f>
        <v># of unique patients who have OUD, served</v>
      </c>
      <c r="I97" s="105" t="s">
        <v>349</v>
      </c>
      <c r="J97" t="str">
        <f>IF(ISBLANK('2. Evidence-Based Treatment'!$C$85),"",'2. Evidence-Based Treatment'!$C$85)</f>
        <v/>
      </c>
      <c r="L97" s="157"/>
      <c r="N97" t="str">
        <f>IF(ISBLANK('2. Evidence-Based Treatment'!$D$85),"",'2. Evidence-Based Treatment'!$D$85)</f>
        <v/>
      </c>
    </row>
    <row r="98" spans="1:14" x14ac:dyDescent="0.25">
      <c r="A98" t="str">
        <f>IF(ISBLANK(Instructions!$B$17),"",Instructions!$B$17)</f>
        <v/>
      </c>
      <c r="B98" t="str">
        <f>IF(ISBLANK(Instructions!$B$18),"",Instructions!$B$18)</f>
        <v/>
      </c>
      <c r="C98" s="106" t="s">
        <v>286</v>
      </c>
      <c r="D98" s="95">
        <f>IF(ISBLANK('2. Evidence-Based Treatment'!$D$4),"",'2. Evidence-Based Treatment'!$D$4)</f>
        <v>45474</v>
      </c>
      <c r="E98" s="95">
        <f>IF(ISBLANK('2. Evidence-Based Treatment'!$D$5),"",'2. Evidence-Based Treatment'!$D$5)</f>
        <v>45838</v>
      </c>
      <c r="F98" t="s">
        <v>116</v>
      </c>
      <c r="G98" t="s">
        <v>342</v>
      </c>
      <c r="H98" s="105" t="str">
        <f>'2. Evidence-Based Treatment'!$B$77</f>
        <v># of unique patients who have OUD, served</v>
      </c>
      <c r="I98" s="105" t="s">
        <v>350</v>
      </c>
      <c r="J98" t="str">
        <f>IF(ISBLANK('2. Evidence-Based Treatment'!$C$86),"",'2. Evidence-Based Treatment'!$C$86)</f>
        <v/>
      </c>
      <c r="L98" s="157"/>
      <c r="N98" t="str">
        <f>IF(ISBLANK('2. Evidence-Based Treatment'!$D$86),"",'2. Evidence-Based Treatment'!$D$86)</f>
        <v/>
      </c>
    </row>
    <row r="99" spans="1:14" x14ac:dyDescent="0.25">
      <c r="A99" t="str">
        <f>IF(ISBLANK(Instructions!$B$17),"",Instructions!$B$17)</f>
        <v/>
      </c>
      <c r="B99" t="str">
        <f>IF(ISBLANK(Instructions!$B$18),"",Instructions!$B$18)</f>
        <v/>
      </c>
      <c r="C99" s="106" t="s">
        <v>286</v>
      </c>
      <c r="D99" s="95">
        <f>IF(ISBLANK('2. Evidence-Based Treatment'!$D$4),"",'2. Evidence-Based Treatment'!$D$4)</f>
        <v>45474</v>
      </c>
      <c r="E99" s="95">
        <f>IF(ISBLANK('2. Evidence-Based Treatment'!$D$5),"",'2. Evidence-Based Treatment'!$D$5)</f>
        <v>45838</v>
      </c>
      <c r="F99" t="s">
        <v>118</v>
      </c>
      <c r="G99" t="s">
        <v>351</v>
      </c>
      <c r="H99" t="str">
        <f>'2. Evidence-Based Treatment'!$D$94</f>
        <v xml:space="preserve">% of referrals to OTP services that resulted in 1st appointment attended </v>
      </c>
      <c r="I99" s="105" t="s">
        <v>253</v>
      </c>
      <c r="J99" t="str">
        <f>IF(ISBLANK('2. Evidence-Based Treatment'!$C$94),"",'2. Evidence-Based Treatment'!$C$94)</f>
        <v/>
      </c>
      <c r="K99" t="str">
        <f>IF(ISBLANK('2. Evidence-Based Treatment'!$C$95),"",'2. Evidence-Based Treatment'!$C$95)</f>
        <v/>
      </c>
      <c r="L99" s="157" t="str">
        <f>IF('2. Evidence-Based Treatment'!$E$94="Incomplete","",'2. Evidence-Based Treatment'!$E$94)</f>
        <v/>
      </c>
      <c r="N99" t="str">
        <f>IF(ISBLANK('2. Evidence-Based Treatment'!$F$94),"",'2. Evidence-Based Treatment'!$F$94)</f>
        <v/>
      </c>
    </row>
    <row r="100" spans="1:14" x14ac:dyDescent="0.25">
      <c r="A100" t="str">
        <f>IF(ISBLANK(Instructions!$B$17),"",Instructions!$B$17)</f>
        <v/>
      </c>
      <c r="B100" t="str">
        <f>IF(ISBLANK(Instructions!$B$18),"",Instructions!$B$18)</f>
        <v/>
      </c>
      <c r="C100" s="106" t="s">
        <v>286</v>
      </c>
      <c r="D100" s="95">
        <f>IF(ISBLANK('2. Evidence-Based Treatment'!$D$4),"",'2. Evidence-Based Treatment'!$D$4)</f>
        <v>45474</v>
      </c>
      <c r="E100" s="95">
        <f>IF(ISBLANK('2. Evidence-Based Treatment'!$D$5),"",'2. Evidence-Based Treatment'!$D$5)</f>
        <v>45838</v>
      </c>
      <c r="F100" t="s">
        <v>118</v>
      </c>
      <c r="G100" t="s">
        <v>352</v>
      </c>
      <c r="H100" t="str">
        <f>'2. Evidence-Based Treatment'!$D$96</f>
        <v>% of referrals to OBOT services that resulted in 1st appointment attended at office-based clinic</v>
      </c>
      <c r="I100" s="105" t="s">
        <v>253</v>
      </c>
      <c r="J100" t="str">
        <f>IF(ISBLANK('2. Evidence-Based Treatment'!$C$96),"",'2. Evidence-Based Treatment'!$C$96)</f>
        <v/>
      </c>
      <c r="K100" t="str">
        <f>IF(ISBLANK('2. Evidence-Based Treatment'!$C$97),"",'2. Evidence-Based Treatment'!$C$97)</f>
        <v/>
      </c>
      <c r="L100" s="157" t="str">
        <f>IF('2. Evidence-Based Treatment'!$E$96="Incomplete","",'2. Evidence-Based Treatment'!$E$96)</f>
        <v/>
      </c>
      <c r="N100" t="str">
        <f>IF(ISBLANK('2. Evidence-Based Treatment'!$F$96),"",'2. Evidence-Based Treatment'!$F$96)</f>
        <v/>
      </c>
    </row>
    <row r="101" spans="1:14" x14ac:dyDescent="0.25">
      <c r="A101" t="str">
        <f>IF(ISBLANK(Instructions!$B$17),"",Instructions!$B$17)</f>
        <v/>
      </c>
      <c r="B101" t="str">
        <f>IF(ISBLANK(Instructions!$B$18),"",Instructions!$B$18)</f>
        <v/>
      </c>
      <c r="C101" s="106" t="s">
        <v>286</v>
      </c>
      <c r="D101" s="95">
        <f>IF(ISBLANK('2. Evidence-Based Treatment'!$D$4),"",'2. Evidence-Based Treatment'!$D$4)</f>
        <v>45474</v>
      </c>
      <c r="E101" s="95">
        <f>IF(ISBLANK('2. Evidence-Based Treatment'!$D$5),"",'2. Evidence-Based Treatment'!$D$5)</f>
        <v>45838</v>
      </c>
      <c r="F101" t="s">
        <v>118</v>
      </c>
      <c r="G101" t="s">
        <v>353</v>
      </c>
      <c r="H101" t="str">
        <f>'2. Evidence-Based Treatment'!$D$98</f>
        <v>% of referrals to OBOT services that resulted in 1st appointment attended at FQHC</v>
      </c>
      <c r="I101" s="105" t="s">
        <v>253</v>
      </c>
      <c r="J101" t="str">
        <f>IF(ISBLANK('2. Evidence-Based Treatment'!$C$98),"",'2. Evidence-Based Treatment'!$C$98)</f>
        <v/>
      </c>
      <c r="K101" t="str">
        <f>IF(ISBLANK('2. Evidence-Based Treatment'!$C$99),"",'2. Evidence-Based Treatment'!$C$99)</f>
        <v/>
      </c>
      <c r="L101" s="157" t="str">
        <f>IF('2. Evidence-Based Treatment'!$E$98="Incomplete","",'2. Evidence-Based Treatment'!$E$98)</f>
        <v/>
      </c>
      <c r="N101" t="str">
        <f>IF(ISBLANK('2. Evidence-Based Treatment'!$F$98),"",'2. Evidence-Based Treatment'!$F$98)</f>
        <v/>
      </c>
    </row>
    <row r="102" spans="1:14" x14ac:dyDescent="0.25">
      <c r="A102" t="str">
        <f>IF(ISBLANK(Instructions!$B$17),"",Instructions!$B$17)</f>
        <v/>
      </c>
      <c r="B102" t="str">
        <f>IF(ISBLANK(Instructions!$B$18),"",Instructions!$B$18)</f>
        <v/>
      </c>
      <c r="C102" s="106" t="s">
        <v>286</v>
      </c>
      <c r="D102" s="95">
        <f>IF(ISBLANK('2. Evidence-Based Treatment'!$D$4),"",'2. Evidence-Based Treatment'!$D$4)</f>
        <v>45474</v>
      </c>
      <c r="E102" s="95">
        <f>IF(ISBLANK('2. Evidence-Based Treatment'!$D$5),"",'2. Evidence-Based Treatment'!$D$5)</f>
        <v>45838</v>
      </c>
      <c r="F102" t="s">
        <v>118</v>
      </c>
      <c r="G102" t="s">
        <v>354</v>
      </c>
      <c r="H102" t="str">
        <f>'2. Evidence-Based Treatment'!$D$100</f>
        <v>% of referrals to OBOT services that resulted in 1st appointment for treatment attended at LHD</v>
      </c>
      <c r="I102" s="105" t="s">
        <v>253</v>
      </c>
      <c r="J102" t="str">
        <f>IF(ISBLANK('2. Evidence-Based Treatment'!$C$100),"",'2. Evidence-Based Treatment'!$C$100)</f>
        <v/>
      </c>
      <c r="K102" t="str">
        <f>IF(ISBLANK('2. Evidence-Based Treatment'!$C$101),"",'2. Evidence-Based Treatment'!$C$101)</f>
        <v/>
      </c>
      <c r="L102" s="157" t="str">
        <f>IF('2. Evidence-Based Treatment'!$E$100="Incomplete","",'2. Evidence-Based Treatment'!$E$100)</f>
        <v/>
      </c>
      <c r="N102" t="str">
        <f>IF(ISBLANK('2. Evidence-Based Treatment'!$F$100),"",'2. Evidence-Based Treatment'!$F$100)</f>
        <v/>
      </c>
    </row>
    <row r="103" spans="1:14" x14ac:dyDescent="0.25">
      <c r="A103" t="str">
        <f>IF(ISBLANK(Instructions!$B$17),"",Instructions!$B$17)</f>
        <v/>
      </c>
      <c r="B103" t="str">
        <f>IF(ISBLANK(Instructions!$B$18),"",Instructions!$B$18)</f>
        <v/>
      </c>
      <c r="C103" s="106" t="s">
        <v>286</v>
      </c>
      <c r="D103" s="95">
        <f>IF(ISBLANK('2. Evidence-Based Treatment'!$D$4),"",'2. Evidence-Based Treatment'!$D$4)</f>
        <v>45474</v>
      </c>
      <c r="E103" s="95">
        <f>IF(ISBLANK('2. Evidence-Based Treatment'!$D$5),"",'2. Evidence-Based Treatment'!$D$5)</f>
        <v>45838</v>
      </c>
      <c r="F103" t="s">
        <v>118</v>
      </c>
      <c r="G103" t="s">
        <v>355</v>
      </c>
      <c r="H103" t="str">
        <f>'2. Evidence-Based Treatment'!$D$102</f>
        <v xml:space="preserve">% of referrals to EMS-based MAT services that resulted in 1st appointment for treatment attended </v>
      </c>
      <c r="I103" s="105" t="s">
        <v>253</v>
      </c>
      <c r="J103" t="str">
        <f>IF(ISBLANK('2. Evidence-Based Treatment'!$C$102),"",'2. Evidence-Based Treatment'!$C$102)</f>
        <v/>
      </c>
      <c r="K103" t="str">
        <f>IF(ISBLANK('2. Evidence-Based Treatment'!$C$103),"",'2. Evidence-Based Treatment'!$C$103)</f>
        <v/>
      </c>
      <c r="L103" s="157" t="str">
        <f>IF('2. Evidence-Based Treatment'!$E$102="Incomplete","",'2. Evidence-Based Treatment'!$E$102)</f>
        <v/>
      </c>
      <c r="N103" t="str">
        <f>IF(ISBLANK('2. Evidence-Based Treatment'!$F$102),"",'2. Evidence-Based Treatment'!$F$102)</f>
        <v/>
      </c>
    </row>
    <row r="104" spans="1:14" x14ac:dyDescent="0.25">
      <c r="A104" t="str">
        <f>IF(ISBLANK(Instructions!$B$17),"",Instructions!$B$17)</f>
        <v/>
      </c>
      <c r="B104" t="str">
        <f>IF(ISBLANK(Instructions!$B$18),"",Instructions!$B$18)</f>
        <v/>
      </c>
      <c r="C104" s="106" t="s">
        <v>286</v>
      </c>
      <c r="D104" s="95">
        <f>IF(ISBLANK('2. Evidence-Based Treatment'!$D$4),"",'2. Evidence-Based Treatment'!$D$4)</f>
        <v>45474</v>
      </c>
      <c r="E104" s="95">
        <f>IF(ISBLANK('2. Evidence-Based Treatment'!$D$5),"",'2. Evidence-Based Treatment'!$D$5)</f>
        <v>45838</v>
      </c>
      <c r="F104" t="s">
        <v>118</v>
      </c>
      <c r="G104" t="s">
        <v>356</v>
      </c>
      <c r="H104" t="str">
        <f>'2. Evidence-Based Treatment'!$D$104</f>
        <v xml:space="preserve">% of referrals to SSP-based MAT services that resulted in 1st appointment for treatment attended </v>
      </c>
      <c r="I104" s="105" t="s">
        <v>253</v>
      </c>
      <c r="J104" t="str">
        <f>IF(ISBLANK('2. Evidence-Based Treatment'!$C$104),"",'2. Evidence-Based Treatment'!$C$104)</f>
        <v/>
      </c>
      <c r="K104" t="str">
        <f>IF(ISBLANK('2. Evidence-Based Treatment'!$C$105),"",'2. Evidence-Based Treatment'!$C$105)</f>
        <v/>
      </c>
      <c r="L104" s="157" t="str">
        <f>IF('2. Evidence-Based Treatment'!$E$104="Incomplete","",'2. Evidence-Based Treatment'!$E$104)</f>
        <v/>
      </c>
      <c r="N104" t="str">
        <f>IF(ISBLANK('2. Evidence-Based Treatment'!$F$104),"",'2. Evidence-Based Treatment'!$F$104)</f>
        <v/>
      </c>
    </row>
    <row r="105" spans="1:14" x14ac:dyDescent="0.25">
      <c r="A105" t="str">
        <f>IF(ISBLANK(Instructions!$B$17),"",Instructions!$B$17)</f>
        <v/>
      </c>
      <c r="B105" t="str">
        <f>IF(ISBLANK(Instructions!$B$18),"",Instructions!$B$18)</f>
        <v/>
      </c>
      <c r="C105" s="106" t="s">
        <v>286</v>
      </c>
      <c r="D105" s="95">
        <f>IF(ISBLANK('2. Evidence-Based Treatment'!$D$4),"",'2. Evidence-Based Treatment'!$D$4)</f>
        <v>45474</v>
      </c>
      <c r="E105" s="95">
        <f>IF(ISBLANK('2. Evidence-Based Treatment'!$D$5),"",'2. Evidence-Based Treatment'!$D$5)</f>
        <v>45838</v>
      </c>
      <c r="F105" t="s">
        <v>118</v>
      </c>
      <c r="G105" t="s">
        <v>357</v>
      </c>
      <c r="H105" t="str">
        <f>'2. Evidence-Based Treatment'!$D$106</f>
        <v>% of referrals from justice system programs that resulted in 1st appointment for treatment attended</v>
      </c>
      <c r="I105" s="105" t="s">
        <v>253</v>
      </c>
      <c r="J105" t="str">
        <f>IF(ISBLANK('2. Evidence-Based Treatment'!$C$106),"",'2. Evidence-Based Treatment'!$C$106)</f>
        <v/>
      </c>
      <c r="K105" t="str">
        <f>IF(ISBLANK('2. Evidence-Based Treatment'!$C$107),"",'2. Evidence-Based Treatment'!$C$107)</f>
        <v/>
      </c>
      <c r="L105" s="157" t="str">
        <f>IF('2. Evidence-Based Treatment'!$E$106="Incomplete","",'2. Evidence-Based Treatment'!$E$106)</f>
        <v/>
      </c>
      <c r="N105" t="str">
        <f>IF(ISBLANK('2. Evidence-Based Treatment'!$F$106),"",'2. Evidence-Based Treatment'!$F$106)</f>
        <v/>
      </c>
    </row>
    <row r="106" spans="1:14" x14ac:dyDescent="0.25">
      <c r="A106" t="str">
        <f>IF(ISBLANK(Instructions!$B$17),"",Instructions!$B$17)</f>
        <v/>
      </c>
      <c r="B106" t="str">
        <f>IF(ISBLANK(Instructions!$B$18),"",Instructions!$B$18)</f>
        <v/>
      </c>
      <c r="C106" s="106" t="s">
        <v>286</v>
      </c>
      <c r="D106" s="95">
        <f>IF(ISBLANK('2. Evidence-Based Treatment'!$D$4),"",'2. Evidence-Based Treatment'!$D$4)</f>
        <v>45474</v>
      </c>
      <c r="E106" s="95">
        <f>IF(ISBLANK('2. Evidence-Based Treatment'!$D$5),"",'2. Evidence-Based Treatment'!$D$5)</f>
        <v>45838</v>
      </c>
      <c r="F106" t="s">
        <v>118</v>
      </c>
      <c r="G106" t="s">
        <v>358</v>
      </c>
      <c r="H106" t="str">
        <f>'2. Evidence-Based Treatment'!$D$108</f>
        <v>% of patients, who have OUD, who are satisfied w/ services</v>
      </c>
      <c r="I106" s="105" t="s">
        <v>253</v>
      </c>
      <c r="J106" t="str">
        <f>IF(ISBLANK('2. Evidence-Based Treatment'!$C$108),"",'2. Evidence-Based Treatment'!$C$108)</f>
        <v/>
      </c>
      <c r="K106" t="str">
        <f>IF(ISBLANK('2. Evidence-Based Treatment'!$C$109),"",'2. Evidence-Based Treatment'!$C$109)</f>
        <v/>
      </c>
      <c r="L106" s="157" t="str">
        <f>IF('2. Evidence-Based Treatment'!$E$108="Incomplete","",'2. Evidence-Based Treatment'!$E$108)</f>
        <v/>
      </c>
      <c r="N106" t="str">
        <f>IF(ISBLANK('2. Evidence-Based Treatment'!$F$108),"",'2. Evidence-Based Treatment'!$F$108)</f>
        <v/>
      </c>
    </row>
    <row r="107" spans="1:14" x14ac:dyDescent="0.25">
      <c r="A107" t="str">
        <f>IF(ISBLANK(Instructions!$B$17),"",Instructions!$B$17)</f>
        <v/>
      </c>
      <c r="B107" t="str">
        <f>IF(ISBLANK(Instructions!$B$18),"",Instructions!$B$18)</f>
        <v/>
      </c>
      <c r="C107" s="106" t="s">
        <v>286</v>
      </c>
      <c r="D107" s="95">
        <f>IF(ISBLANK('2. Evidence-Based Treatment'!$D$4),"",'2. Evidence-Based Treatment'!$D$4)</f>
        <v>45474</v>
      </c>
      <c r="E107" s="95">
        <f>IF(ISBLANK('2. Evidence-Based Treatment'!$D$5),"",'2. Evidence-Based Treatment'!$D$5)</f>
        <v>45838</v>
      </c>
      <c r="F107" t="s">
        <v>118</v>
      </c>
      <c r="G107" t="s">
        <v>359</v>
      </c>
      <c r="H107" t="str">
        <f>IF(ISBLANK('2. Evidence-Based Treatment'!$D$110),"",'2. Evidence-Based Treatment'!$D$110)</f>
        <v/>
      </c>
      <c r="I107" s="105" t="s">
        <v>253</v>
      </c>
      <c r="J107" t="str">
        <f>IF(ISBLANK('2. Evidence-Based Treatment'!$C$110),"",'2. Evidence-Based Treatment'!$C$110)</f>
        <v/>
      </c>
      <c r="K107" t="str">
        <f>IF(ISBLANK('2. Evidence-Based Treatment'!$C$111),"",'2. Evidence-Based Treatment'!$C$111)</f>
        <v/>
      </c>
      <c r="L107" s="157" t="str">
        <f>IF('2. Evidence-Based Treatment'!$E$110="Incomplete","",'2. Evidence-Based Treatment'!$E$110)</f>
        <v/>
      </c>
      <c r="N107" t="str">
        <f>IF(ISBLANK('2. Evidence-Based Treatment'!$F$110),"",'2. Evidence-Based Treatment'!$F$110)</f>
        <v/>
      </c>
    </row>
    <row r="108" spans="1:14" x14ac:dyDescent="0.25">
      <c r="A108" t="str">
        <f>IF(ISBLANK(Instructions!$B$17),"",Instructions!$B$17)</f>
        <v/>
      </c>
      <c r="B108" t="str">
        <f>IF(ISBLANK(Instructions!$B$18),"",Instructions!$B$18)</f>
        <v/>
      </c>
      <c r="C108" s="106" t="s">
        <v>286</v>
      </c>
      <c r="D108" s="95">
        <f>IF(ISBLANK('2. Evidence-Based Treatment'!$D$4),"",'2. Evidence-Based Treatment'!$D$4)</f>
        <v>45474</v>
      </c>
      <c r="E108" s="95">
        <f>IF(ISBLANK('2. Evidence-Based Treatment'!$D$5),"",'2. Evidence-Based Treatment'!$D$5)</f>
        <v>45838</v>
      </c>
      <c r="F108" t="s">
        <v>118</v>
      </c>
      <c r="G108" t="s">
        <v>360</v>
      </c>
      <c r="H108" t="str">
        <f>IF(ISBLANK('2. Evidence-Based Treatment'!$D$112),"",'2. Evidence-Based Treatment'!$D$112)</f>
        <v/>
      </c>
      <c r="I108" s="105" t="s">
        <v>253</v>
      </c>
      <c r="J108" t="str">
        <f>IF(ISBLANK('2. Evidence-Based Treatment'!$C$112),"",'2. Evidence-Based Treatment'!$C$112)</f>
        <v/>
      </c>
      <c r="K108" t="str">
        <f>IF(ISBLANK('2. Evidence-Based Treatment'!$C$113),"",'2. Evidence-Based Treatment'!$C$113)</f>
        <v/>
      </c>
      <c r="L108" s="157" t="str">
        <f>IF('2. Evidence-Based Treatment'!$E$112="Incomplete","",'2. Evidence-Based Treatment'!$E$112)</f>
        <v/>
      </c>
      <c r="N108" t="str">
        <f>IF(ISBLANK('2. Evidence-Based Treatment'!$F$112),"",'2. Evidence-Based Treatment'!$F$112)</f>
        <v/>
      </c>
    </row>
    <row r="109" spans="1:14" x14ac:dyDescent="0.25">
      <c r="A109" t="str">
        <f>IF(ISBLANK(Instructions!$B$17),"",Instructions!$B$17)</f>
        <v/>
      </c>
      <c r="B109" t="str">
        <f>IF(ISBLANK(Instructions!$B$18),"",Instructions!$B$18)</f>
        <v/>
      </c>
      <c r="C109" s="106" t="s">
        <v>286</v>
      </c>
      <c r="D109" s="95">
        <f>IF(ISBLANK('2. Evidence-Based Treatment'!$D$4),"",'2. Evidence-Based Treatment'!$D$4)</f>
        <v>45474</v>
      </c>
      <c r="E109" s="95">
        <f>IF(ISBLANK('2. Evidence-Based Treatment'!$D$5),"",'2. Evidence-Based Treatment'!$D$5)</f>
        <v>45838</v>
      </c>
      <c r="F109" t="s">
        <v>118</v>
      </c>
      <c r="G109" t="s">
        <v>361</v>
      </c>
      <c r="H109" t="str">
        <f>IF(ISBLANK('2. Evidence-Based Treatment'!$D$114),"",'2. Evidence-Based Treatment'!$D$114)</f>
        <v/>
      </c>
      <c r="I109" s="105" t="s">
        <v>253</v>
      </c>
      <c r="J109" t="str">
        <f>IF(ISBLANK('2. Evidence-Based Treatment'!$C$114),"",'2. Evidence-Based Treatment'!$C$114)</f>
        <v/>
      </c>
      <c r="K109" t="str">
        <f>IF(ISBLANK('2. Evidence-Based Treatment'!$C$115),"",'2. Evidence-Based Treatment'!$C$115)</f>
        <v/>
      </c>
      <c r="L109" s="157" t="str">
        <f>IF('2. Evidence-Based Treatment'!$E$114="Incomplete","",'2. Evidence-Based Treatment'!$E$114)</f>
        <v/>
      </c>
      <c r="N109" t="str">
        <f>IF(ISBLANK('2. Evidence-Based Treatment'!$F$114),"",'2. Evidence-Based Treatment'!$F$114)</f>
        <v/>
      </c>
    </row>
    <row r="110" spans="1:14" x14ac:dyDescent="0.25">
      <c r="A110" t="str">
        <f>IF(ISBLANK(Instructions!$B$17),"",Instructions!$B$17)</f>
        <v/>
      </c>
      <c r="B110" t="str">
        <f>IF(ISBLANK(Instructions!$B$18),"",Instructions!$B$18)</f>
        <v/>
      </c>
      <c r="C110" s="106" t="s">
        <v>286</v>
      </c>
      <c r="D110" s="95">
        <f>IF(ISBLANK('2. Evidence-Based Treatment'!$D$4),"",'2. Evidence-Based Treatment'!$D$4)</f>
        <v>45474</v>
      </c>
      <c r="E110" s="95">
        <f>IF(ISBLANK('2. Evidence-Based Treatment'!$D$5),"",'2. Evidence-Based Treatment'!$D$5)</f>
        <v>45838</v>
      </c>
      <c r="F110" t="s">
        <v>120</v>
      </c>
      <c r="G110" t="s">
        <v>362</v>
      </c>
      <c r="H110" t="str">
        <f>'2. Evidence-Based Treatment'!$D$120</f>
        <v xml:space="preserve">% of patients with OUD who adhere to treatment 6 months after first appointment </v>
      </c>
      <c r="I110" s="105" t="s">
        <v>253</v>
      </c>
      <c r="J110" t="str">
        <f>IF(ISBLANK('2. Evidence-Based Treatment'!$C$120),"",'2. Evidence-Based Treatment'!$C$120)</f>
        <v/>
      </c>
      <c r="K110" t="str">
        <f>IF(ISBLANK('2. Evidence-Based Treatment'!$C$121),"",'2. Evidence-Based Treatment'!$C$121)</f>
        <v/>
      </c>
      <c r="L110" s="157" t="str">
        <f>IF('2. Evidence-Based Treatment'!$E$120="Incomplete","",'2. Evidence-Based Treatment'!$E$120)</f>
        <v/>
      </c>
      <c r="N110" t="str">
        <f>IF(ISBLANK('2. Evidence-Based Treatment'!$F$120),"",'2. Evidence-Based Treatment'!$F$120)</f>
        <v/>
      </c>
    </row>
    <row r="111" spans="1:14" x14ac:dyDescent="0.25">
      <c r="A111" t="str">
        <f>IF(ISBLANK(Instructions!$B$17),"",Instructions!$B$17)</f>
        <v/>
      </c>
      <c r="B111" t="str">
        <f>IF(ISBLANK(Instructions!$B$18),"",Instructions!$B$18)</f>
        <v/>
      </c>
      <c r="C111" s="106" t="s">
        <v>286</v>
      </c>
      <c r="D111" s="95">
        <f>IF(ISBLANK('2. Evidence-Based Treatment'!$D$4),"",'2. Evidence-Based Treatment'!$D$4)</f>
        <v>45474</v>
      </c>
      <c r="E111" s="95">
        <f>IF(ISBLANK('2. Evidence-Based Treatment'!$D$5),"",'2. Evidence-Based Treatment'!$D$5)</f>
        <v>45838</v>
      </c>
      <c r="F111" t="s">
        <v>120</v>
      </c>
      <c r="G111" t="s">
        <v>363</v>
      </c>
      <c r="H111" t="str">
        <f>'2. Evidence-Based Treatment'!$D$122</f>
        <v>% of patients who report getting the social and emotional support they need</v>
      </c>
      <c r="I111" s="105" t="s">
        <v>253</v>
      </c>
      <c r="J111" t="str">
        <f>IF(ISBLANK('2. Evidence-Based Treatment'!$C$122),"",'2. Evidence-Based Treatment'!$C$122)</f>
        <v/>
      </c>
      <c r="K111" t="str">
        <f>IF(ISBLANK('2. Evidence-Based Treatment'!$C$123),"",'2. Evidence-Based Treatment'!$C$123)</f>
        <v/>
      </c>
      <c r="L111" s="157" t="str">
        <f>IF('2. Evidence-Based Treatment'!$E$122="Incomplete","",'2. Evidence-Based Treatment'!$E$122)</f>
        <v/>
      </c>
      <c r="N111" t="str">
        <f>IF(ISBLANK('2. Evidence-Based Treatment'!$F$122),"",'2. Evidence-Based Treatment'!$F$122)</f>
        <v/>
      </c>
    </row>
    <row r="112" spans="1:14" x14ac:dyDescent="0.25">
      <c r="A112" t="str">
        <f>IF(ISBLANK(Instructions!$B$17),"",Instructions!$B$17)</f>
        <v/>
      </c>
      <c r="B112" t="str">
        <f>IF(ISBLANK(Instructions!$B$18),"",Instructions!$B$18)</f>
        <v/>
      </c>
      <c r="C112" s="106" t="s">
        <v>286</v>
      </c>
      <c r="D112" s="95">
        <f>IF(ISBLANK('2. Evidence-Based Treatment'!$D$4),"",'2. Evidence-Based Treatment'!$D$4)</f>
        <v>45474</v>
      </c>
      <c r="E112" s="95">
        <f>IF(ISBLANK('2. Evidence-Based Treatment'!$D$5),"",'2. Evidence-Based Treatment'!$D$5)</f>
        <v>45838</v>
      </c>
      <c r="F112" t="s">
        <v>120</v>
      </c>
      <c r="G112" t="s">
        <v>364</v>
      </c>
      <c r="H112" t="str">
        <f>'2. Evidence-Based Treatment'!$D$124</f>
        <v># of community overdose reversals using naloxone</v>
      </c>
      <c r="I112" s="105" t="s">
        <v>253</v>
      </c>
      <c r="J112" t="str">
        <f>IF(ISBLANK('2. Evidence-Based Treatment'!$C$124),"",'2. Evidence-Based Treatment'!$C$124)</f>
        <v/>
      </c>
      <c r="L112" s="157"/>
      <c r="N112" t="str">
        <f>IF(ISBLANK('2. Evidence-Based Treatment'!$F$124),"",'2. Evidence-Based Treatment'!$F$124)</f>
        <v/>
      </c>
    </row>
    <row r="113" spans="1:14" x14ac:dyDescent="0.25">
      <c r="A113" t="str">
        <f>IF(ISBLANK(Instructions!$B$17),"",Instructions!$B$17)</f>
        <v/>
      </c>
      <c r="B113" t="str">
        <f>IF(ISBLANK(Instructions!$B$18),"",Instructions!$B$18)</f>
        <v/>
      </c>
      <c r="C113" s="106" t="s">
        <v>286</v>
      </c>
      <c r="D113" s="95">
        <f>IF(ISBLANK('2. Evidence-Based Treatment'!$D$4),"",'2. Evidence-Based Treatment'!$D$4)</f>
        <v>45474</v>
      </c>
      <c r="E113" s="95">
        <f>IF(ISBLANK('2. Evidence-Based Treatment'!$D$5),"",'2. Evidence-Based Treatment'!$D$5)</f>
        <v>45838</v>
      </c>
      <c r="F113" t="s">
        <v>120</v>
      </c>
      <c r="G113" t="s">
        <v>365</v>
      </c>
      <c r="H113" t="str">
        <f>IF(ISBLANK('2. Evidence-Based Treatment'!$D$125),"",'2. Evidence-Based Treatment'!$D$125)</f>
        <v/>
      </c>
      <c r="I113" s="105" t="s">
        <v>253</v>
      </c>
      <c r="J113" t="str">
        <f>IF(ISBLANK('2. Evidence-Based Treatment'!$C$125),"",'2. Evidence-Based Treatment'!$C$125)</f>
        <v/>
      </c>
      <c r="K113" t="str">
        <f>IF(ISBLANK('2. Evidence-Based Treatment'!$C$126),"",'2. Evidence-Based Treatment'!$C$126)</f>
        <v/>
      </c>
      <c r="L113" s="157" t="str">
        <f>IF('2. Evidence-Based Treatment'!$E$125="Incomplete","",'2. Evidence-Based Treatment'!$E$125)</f>
        <v/>
      </c>
      <c r="N113" t="str">
        <f>IF(ISBLANK('2. Evidence-Based Treatment'!$F$125),"",'2. Evidence-Based Treatment'!$F$125)</f>
        <v/>
      </c>
    </row>
    <row r="114" spans="1:14" x14ac:dyDescent="0.25">
      <c r="A114" t="str">
        <f>IF(ISBLANK(Instructions!$B$17),"",Instructions!$B$17)</f>
        <v/>
      </c>
      <c r="B114" t="str">
        <f>IF(ISBLANK(Instructions!$B$18),"",Instructions!$B$18)</f>
        <v/>
      </c>
      <c r="C114" s="106" t="s">
        <v>286</v>
      </c>
      <c r="D114" s="95">
        <f>IF(ISBLANK('2. Evidence-Based Treatment'!$D$4),"",'2. Evidence-Based Treatment'!$D$4)</f>
        <v>45474</v>
      </c>
      <c r="E114" s="95">
        <f>IF(ISBLANK('2. Evidence-Based Treatment'!$D$5),"",'2. Evidence-Based Treatment'!$D$5)</f>
        <v>45838</v>
      </c>
      <c r="F114" t="s">
        <v>120</v>
      </c>
      <c r="G114" t="s">
        <v>366</v>
      </c>
      <c r="H114" t="str">
        <f>IF(ISBLANK('2. Evidence-Based Treatment'!$D$127),"",'2. Evidence-Based Treatment'!$D$127)</f>
        <v/>
      </c>
      <c r="I114" s="105" t="s">
        <v>253</v>
      </c>
      <c r="J114" t="str">
        <f>IF(ISBLANK('2. Evidence-Based Treatment'!$C$127),"",'2. Evidence-Based Treatment'!$C$127)</f>
        <v/>
      </c>
      <c r="K114" t="str">
        <f>IF(ISBLANK('2. Evidence-Based Treatment'!$C$128),"",'2. Evidence-Based Treatment'!$C$128)</f>
        <v/>
      </c>
      <c r="L114" s="157" t="str">
        <f>IF('2. Evidence-Based Treatment'!$E$127="Incomplete","",'2. Evidence-Based Treatment'!$E$127)</f>
        <v/>
      </c>
      <c r="N114" t="str">
        <f>IF(ISBLANK('2. Evidence-Based Treatment'!$F$127),"",'2. Evidence-Based Treatment'!$F$127)</f>
        <v/>
      </c>
    </row>
    <row r="115" spans="1:14" x14ac:dyDescent="0.25">
      <c r="A115" t="str">
        <f>IF(ISBLANK(Instructions!$B$17),"",Instructions!$B$17)</f>
        <v/>
      </c>
      <c r="B115" t="str">
        <f>IF(ISBLANK(Instructions!$B$18),"",Instructions!$B$18)</f>
        <v/>
      </c>
      <c r="C115" s="106" t="s">
        <v>286</v>
      </c>
      <c r="D115" s="95">
        <f>IF(ISBLANK('2. Evidence-Based Treatment'!$D$4),"",'2. Evidence-Based Treatment'!$D$4)</f>
        <v>45474</v>
      </c>
      <c r="E115" s="95">
        <f>IF(ISBLANK('2. Evidence-Based Treatment'!$D$5),"",'2. Evidence-Based Treatment'!$D$5)</f>
        <v>45838</v>
      </c>
      <c r="F115" t="s">
        <v>120</v>
      </c>
      <c r="G115" t="s">
        <v>367</v>
      </c>
      <c r="H115" t="str">
        <f>IF(ISBLANK('2. Evidence-Based Treatment'!$D$129),"",'2. Evidence-Based Treatment'!$D$129)</f>
        <v/>
      </c>
      <c r="I115" s="105" t="s">
        <v>253</v>
      </c>
      <c r="J115" t="str">
        <f>IF(ISBLANK('2. Evidence-Based Treatment'!$C$129),"",'2. Evidence-Based Treatment'!$C$129)</f>
        <v/>
      </c>
      <c r="K115" t="str">
        <f>IF(ISBLANK('2. Evidence-Based Treatment'!$C$130),"",'2. Evidence-Based Treatment'!$C$130)</f>
        <v/>
      </c>
      <c r="L115" s="157" t="str">
        <f>IF('2. Evidence-Based Treatment'!$E$129="Incomplete","",'2. Evidence-Based Treatment'!$E$129)</f>
        <v/>
      </c>
      <c r="N115" t="str">
        <f>IF(ISBLANK('2. Evidence-Based Treatment'!$F$129),"",'2. Evidence-Based Treatment'!$F$129)</f>
        <v/>
      </c>
    </row>
    <row r="116" spans="1:14" x14ac:dyDescent="0.25">
      <c r="A116" t="str">
        <f>IF(ISBLANK(Instructions!$B$17),"",Instructions!$B$17)</f>
        <v/>
      </c>
      <c r="B116" t="str">
        <f>IF(ISBLANK(Instructions!$B$18),"",Instructions!$B$18)</f>
        <v/>
      </c>
      <c r="C116" s="106" t="s">
        <v>286</v>
      </c>
      <c r="D116" s="95">
        <f>IF(ISBLANK('2. Evidence-Based Treatment'!$D$4),"",'2. Evidence-Based Treatment'!$D$4)</f>
        <v>45474</v>
      </c>
      <c r="E116" s="95">
        <f>IF(ISBLANK('2. Evidence-Based Treatment'!$D$5),"",'2. Evidence-Based Treatment'!$D$5)</f>
        <v>45838</v>
      </c>
      <c r="F116" t="s">
        <v>121</v>
      </c>
      <c r="G116" t="s">
        <v>368</v>
      </c>
      <c r="H116" t="str">
        <f>'2. Evidence-Based Treatment'!$B$135</f>
        <v xml:space="preserve">% of residents receiving dispensed buprenorphine prescriptions </v>
      </c>
      <c r="I116" s="105" t="s">
        <v>253</v>
      </c>
      <c r="J116" t="str">
        <f>IF('2. Evidence-Based Treatment'!$C$135="yes", 1, IF('2. Evidence-Based Treatment'!$C$135="no", 0, ""))</f>
        <v/>
      </c>
      <c r="L116" s="157"/>
      <c r="N116" t="str">
        <f>IF(ISBLANK('2. Evidence-Based Treatment'!$F$135),"",'2. Evidence-Based Treatment'!$F$135)</f>
        <v/>
      </c>
    </row>
    <row r="117" spans="1:14" x14ac:dyDescent="0.25">
      <c r="A117" t="str">
        <f>IF(ISBLANK(Instructions!$B$17),"",Instructions!$B$17)</f>
        <v/>
      </c>
      <c r="B117" t="str">
        <f>IF(ISBLANK(Instructions!$B$18),"",Instructions!$B$18)</f>
        <v/>
      </c>
      <c r="C117" s="106" t="s">
        <v>286</v>
      </c>
      <c r="D117" s="95">
        <f>IF(ISBLANK('2. Evidence-Based Treatment'!$D$4),"",'2. Evidence-Based Treatment'!$D$4)</f>
        <v>45474</v>
      </c>
      <c r="E117" s="95">
        <f>IF(ISBLANK('2. Evidence-Based Treatment'!$D$5),"",'2. Evidence-Based Treatment'!$D$5)</f>
        <v>45838</v>
      </c>
      <c r="F117" t="s">
        <v>121</v>
      </c>
      <c r="G117" t="s">
        <v>369</v>
      </c>
      <c r="H117" t="str">
        <f>'2. Evidence-Based Treatment'!$B$136</f>
        <v>Treatment services rate per 100,000 residents, representing # of uninsured people and Medicaid beneficiaries who received treatment for OUD</v>
      </c>
      <c r="I117" s="105" t="s">
        <v>253</v>
      </c>
      <c r="J117" t="str">
        <f>IF('2. Evidence-Based Treatment'!$C$136="yes", 1, IF('2. Evidence-Based Treatment'!$C$136="no", 0, ""))</f>
        <v/>
      </c>
      <c r="L117" s="157"/>
      <c r="N117" t="str">
        <f>IF(ISBLANK('2. Evidence-Based Treatment'!$F$136),"",'2. Evidence-Based Treatment'!$F$136)</f>
        <v/>
      </c>
    </row>
    <row r="118" spans="1:14" x14ac:dyDescent="0.25">
      <c r="A118" t="str">
        <f>IF(ISBLANK(Instructions!$B$17),"",Instructions!$B$17)</f>
        <v/>
      </c>
      <c r="B118" t="str">
        <f>IF(ISBLANK(Instructions!$B$18),"",Instructions!$B$18)</f>
        <v/>
      </c>
      <c r="C118" s="106" t="s">
        <v>286</v>
      </c>
      <c r="D118" s="95">
        <f>IF(ISBLANK('2. Evidence-Based Treatment'!$D$4),"",'2. Evidence-Based Treatment'!$D$4)</f>
        <v>45474</v>
      </c>
      <c r="E118" s="95">
        <f>IF(ISBLANK('2. Evidence-Based Treatment'!$D$5),"",'2. Evidence-Based Treatment'!$D$5)</f>
        <v>45838</v>
      </c>
      <c r="F118" t="s">
        <v>121</v>
      </c>
      <c r="G118" t="s">
        <v>370</v>
      </c>
      <c r="H118" t="str">
        <f>'2. Evidence-Based Treatment'!$B$137</f>
        <v>Overdose death rate per 100,000 residents</v>
      </c>
      <c r="I118" s="105" t="s">
        <v>253</v>
      </c>
      <c r="J118" t="str">
        <f>IF('2. Evidence-Based Treatment'!$C$137="yes", 1, IF('2. Evidence-Based Treatment'!$C$137="no", 0, ""))</f>
        <v/>
      </c>
      <c r="N118" t="str">
        <f>IF(ISBLANK('2. Evidence-Based Treatment'!$F$137),"",'2. Evidence-Based Treatment'!$F$137)</f>
        <v/>
      </c>
    </row>
    <row r="119" spans="1:14" x14ac:dyDescent="0.25">
      <c r="A119" t="str">
        <f>IF(ISBLANK(Instructions!$B$17),"",Instructions!$B$17)</f>
        <v/>
      </c>
      <c r="B119" t="str">
        <f>IF(ISBLANK(Instructions!$B$18),"",Instructions!$B$18)</f>
        <v/>
      </c>
      <c r="C119" s="106" t="s">
        <v>286</v>
      </c>
      <c r="D119" s="95">
        <f>IF(ISBLANK('2. Evidence-Based Treatment'!$D$4),"",'2. Evidence-Based Treatment'!$D$4)</f>
        <v>45474</v>
      </c>
      <c r="E119" s="95">
        <f>IF(ISBLANK('2. Evidence-Based Treatment'!$D$5),"",'2. Evidence-Based Treatment'!$D$5)</f>
        <v>45838</v>
      </c>
      <c r="F119" t="s">
        <v>121</v>
      </c>
      <c r="G119" t="s">
        <v>371</v>
      </c>
      <c r="H119" t="str">
        <f>'2. Evidence-Based Treatment'!$B$138</f>
        <v>Overdose emergency department visits per 100,000 residents</v>
      </c>
      <c r="I119" s="105" t="s">
        <v>253</v>
      </c>
      <c r="J119" t="str">
        <f>IF('2. Evidence-Based Treatment'!$C$138="yes", 1, IF('2. Evidence-Based Treatment'!$C$138="no", 0, ""))</f>
        <v/>
      </c>
      <c r="N119" t="str">
        <f>IF(ISBLANK('2. Evidence-Based Treatment'!$F$138),"",'2. Evidence-Based Treatment'!$F$138)</f>
        <v/>
      </c>
    </row>
    <row r="120" spans="1:14" x14ac:dyDescent="0.25">
      <c r="A120" t="str">
        <f>IF(ISBLANK(Instructions!$B$17),"",Instructions!$B$17)</f>
        <v/>
      </c>
      <c r="B120" t="str">
        <f>IF(ISBLANK(Instructions!$B$18),"",Instructions!$B$18)</f>
        <v/>
      </c>
      <c r="C120" s="107" t="s">
        <v>372</v>
      </c>
      <c r="D120" s="95">
        <f>IF(ISBLANK('3. Recovery'!$D$4),"",'3. Recovery'!$D$4)</f>
        <v>45474</v>
      </c>
      <c r="E120" s="95">
        <f>IF(ISBLANK('3. Recovery'!$D$5),"",'3. Recovery'!$D$5)</f>
        <v>45838</v>
      </c>
      <c r="F120" t="s">
        <v>116</v>
      </c>
      <c r="G120" t="s">
        <v>373</v>
      </c>
      <c r="H120" t="str">
        <f>'3. Recovery'!$B$10</f>
        <v># of unique participants, who use opioids and/or have OUD, served</v>
      </c>
      <c r="I120" s="105" t="s">
        <v>253</v>
      </c>
      <c r="J120" t="str">
        <f>IF(ISBLANK('3. Recovery'!$C$10),"",'3. Recovery'!$C$10)</f>
        <v/>
      </c>
      <c r="L120" s="157"/>
      <c r="M120" t="str">
        <f>IF(ISBLANK('3. Recovery'!$D$10),"",'3. Recovery'!$D$10)</f>
        <v/>
      </c>
      <c r="N120" t="str">
        <f>IF(ISBLANK('3. Recovery'!$E$10),"",'3. Recovery'!$E$10)</f>
        <v/>
      </c>
    </row>
    <row r="121" spans="1:14" x14ac:dyDescent="0.25">
      <c r="A121" t="str">
        <f>IF(ISBLANK(Instructions!$B$17),"",Instructions!$B$17)</f>
        <v/>
      </c>
      <c r="B121" t="str">
        <f>IF(ISBLANK(Instructions!$B$18),"",Instructions!$B$18)</f>
        <v/>
      </c>
      <c r="C121" s="107" t="s">
        <v>372</v>
      </c>
      <c r="D121" s="95">
        <f>IF(ISBLANK('3. Recovery'!$D$4),"",'3. Recovery'!$D$4)</f>
        <v>45474</v>
      </c>
      <c r="E121" s="95">
        <f>IF(ISBLANK('3. Recovery'!$D$5),"",'3. Recovery'!$D$5)</f>
        <v>45838</v>
      </c>
      <c r="F121" t="s">
        <v>116</v>
      </c>
      <c r="G121" t="s">
        <v>374</v>
      </c>
      <c r="H121" t="str">
        <f>'3. Recovery'!$B$11</f>
        <v># of total contacts with all participants of the program</v>
      </c>
      <c r="I121" s="105" t="s">
        <v>253</v>
      </c>
      <c r="J121" t="str">
        <f>IF(ISBLANK('3. Recovery'!$C$11),"",'3. Recovery'!$C$11)</f>
        <v/>
      </c>
      <c r="L121" s="157"/>
      <c r="M121" t="str">
        <f>IF(ISBLANK('3. Recovery'!$D$11),"",'3. Recovery'!$D$11)</f>
        <v/>
      </c>
      <c r="N121" t="str">
        <f>IF(ISBLANK('3. Recovery'!$E$11),"",'3. Recovery'!$E$11)</f>
        <v/>
      </c>
    </row>
    <row r="122" spans="1:14" x14ac:dyDescent="0.25">
      <c r="A122" t="str">
        <f>IF(ISBLANK(Instructions!$B$17),"",Instructions!$B$17)</f>
        <v/>
      </c>
      <c r="B122" t="str">
        <f>IF(ISBLANK(Instructions!$B$18),"",Instructions!$B$18)</f>
        <v/>
      </c>
      <c r="C122" s="107" t="s">
        <v>372</v>
      </c>
      <c r="D122" s="95">
        <f>IF(ISBLANK('3. Recovery'!$D$4),"",'3. Recovery'!$D$4)</f>
        <v>45474</v>
      </c>
      <c r="E122" s="95">
        <f>IF(ISBLANK('3. Recovery'!$D$5),"",'3. Recovery'!$D$5)</f>
        <v>45838</v>
      </c>
      <c r="F122" t="s">
        <v>116</v>
      </c>
      <c r="G122" t="s">
        <v>375</v>
      </c>
      <c r="H122" t="str">
        <f>'3. Recovery'!$B$12</f>
        <v># of participants who use opioids and/or have OUD, referred to addiction treatment</v>
      </c>
      <c r="I122" s="105" t="s">
        <v>253</v>
      </c>
      <c r="J122" t="str">
        <f>IF(ISBLANK('3. Recovery'!$C$12),"",'3. Recovery'!$C$12)</f>
        <v/>
      </c>
      <c r="L122" s="157"/>
      <c r="M122" t="str">
        <f>IF(ISBLANK('3. Recovery'!$D$12),"",'3. Recovery'!$D$12)</f>
        <v/>
      </c>
      <c r="N122" t="str">
        <f>IF(ISBLANK('3. Recovery'!$E$12),"",'3. Recovery'!$E$12)</f>
        <v/>
      </c>
    </row>
    <row r="123" spans="1:14" x14ac:dyDescent="0.25">
      <c r="A123" t="str">
        <f>IF(ISBLANK(Instructions!$B$17),"",Instructions!$B$17)</f>
        <v/>
      </c>
      <c r="B123" t="str">
        <f>IF(ISBLANK(Instructions!$B$18),"",Instructions!$B$18)</f>
        <v/>
      </c>
      <c r="C123" s="107" t="s">
        <v>372</v>
      </c>
      <c r="D123" s="95">
        <f>IF(ISBLANK('3. Recovery'!$D$4),"",'3. Recovery'!$D$4)</f>
        <v>45474</v>
      </c>
      <c r="E123" s="95">
        <f>IF(ISBLANK('3. Recovery'!$D$5),"",'3. Recovery'!$D$5)</f>
        <v>45838</v>
      </c>
      <c r="F123" t="s">
        <v>116</v>
      </c>
      <c r="G123" t="s">
        <v>376</v>
      </c>
      <c r="H123" t="str">
        <f>'3. Recovery'!$B$13</f>
        <v># of participants who use opioids and/or have OUD, referred to recovery supports (e.g., employment services, housing services, etc.)</v>
      </c>
      <c r="I123" s="105" t="s">
        <v>253</v>
      </c>
      <c r="J123" t="str">
        <f>IF(ISBLANK('3. Recovery'!$C$13),"",'3. Recovery'!$C$13)</f>
        <v/>
      </c>
      <c r="L123" s="157"/>
      <c r="M123" t="str">
        <f>IF(ISBLANK('3. Recovery'!$D$13),"",'3. Recovery'!$D$13)</f>
        <v/>
      </c>
      <c r="N123" t="str">
        <f>IF(ISBLANK('3. Recovery'!$E$13),"",'3. Recovery'!$E$13)</f>
        <v/>
      </c>
    </row>
    <row r="124" spans="1:14" x14ac:dyDescent="0.25">
      <c r="A124" t="str">
        <f>IF(ISBLANK(Instructions!$B$17),"",Instructions!$B$17)</f>
        <v/>
      </c>
      <c r="B124" t="str">
        <f>IF(ISBLANK(Instructions!$B$18),"",Instructions!$B$18)</f>
        <v/>
      </c>
      <c r="C124" s="107" t="s">
        <v>372</v>
      </c>
      <c r="D124" s="95">
        <f>IF(ISBLANK('3. Recovery'!$D$4),"",'3. Recovery'!$D$4)</f>
        <v>45474</v>
      </c>
      <c r="E124" s="95">
        <f>IF(ISBLANK('3. Recovery'!$D$5),"",'3. Recovery'!$D$5)</f>
        <v>45838</v>
      </c>
      <c r="F124" t="s">
        <v>116</v>
      </c>
      <c r="G124" t="s">
        <v>377</v>
      </c>
      <c r="H124" t="str">
        <f>'3. Recovery'!$B$14</f>
        <v># of participants who use opioids and/or have OUD, referred to harm reduction services (e.g., syringe and supply access, overdose prevention education, disease prevention, etc.)</v>
      </c>
      <c r="I124" s="105" t="s">
        <v>253</v>
      </c>
      <c r="J124" t="str">
        <f>IF(ISBLANK('3. Recovery'!$C$14),"",'3. Recovery'!$C$14)</f>
        <v/>
      </c>
      <c r="L124" s="157"/>
      <c r="M124" t="str">
        <f>IF(ISBLANK('3. Recovery'!$D$14),"",'3. Recovery'!$D$14)</f>
        <v/>
      </c>
      <c r="N124" t="str">
        <f>IF(ISBLANK('3. Recovery'!$E$14),"",'3. Recovery'!$E$14)</f>
        <v/>
      </c>
    </row>
    <row r="125" spans="1:14" x14ac:dyDescent="0.25">
      <c r="A125" t="str">
        <f>IF(ISBLANK(Instructions!$B$17),"",Instructions!$B$17)</f>
        <v/>
      </c>
      <c r="B125" t="str">
        <f>IF(ISBLANK(Instructions!$B$18),"",Instructions!$B$18)</f>
        <v/>
      </c>
      <c r="C125" s="107" t="s">
        <v>372</v>
      </c>
      <c r="D125" s="95">
        <f>IF(ISBLANK('3. Recovery'!$D$4),"",'3. Recovery'!$D$4)</f>
        <v>45474</v>
      </c>
      <c r="E125" s="95">
        <f>IF(ISBLANK('3. Recovery'!$D$5),"",'3. Recovery'!$D$5)</f>
        <v>45838</v>
      </c>
      <c r="F125" t="s">
        <v>116</v>
      </c>
      <c r="G125" t="s">
        <v>378</v>
      </c>
      <c r="H125" t="str">
        <f>'3. Recovery'!$B$15</f>
        <v># of participants who use opioids and/or have OUD, referred to primary healthcare</v>
      </c>
      <c r="I125" s="105" t="s">
        <v>253</v>
      </c>
      <c r="J125" t="str">
        <f>IF(ISBLANK('3. Recovery'!$C$15),"",'3. Recovery'!$C$15)</f>
        <v/>
      </c>
      <c r="L125" s="157"/>
      <c r="M125" t="str">
        <f>IF(ISBLANK('3. Recovery'!$D$15),"",'3. Recovery'!$D$15)</f>
        <v/>
      </c>
      <c r="N125" t="str">
        <f>IF(ISBLANK('3. Recovery'!$E$15),"",'3. Recovery'!$E$15)</f>
        <v/>
      </c>
    </row>
    <row r="126" spans="1:14" x14ac:dyDescent="0.25">
      <c r="A126" t="str">
        <f>IF(ISBLANK(Instructions!$B$17),"",Instructions!$B$17)</f>
        <v/>
      </c>
      <c r="B126" t="str">
        <f>IF(ISBLANK(Instructions!$B$18),"",Instructions!$B$18)</f>
        <v/>
      </c>
      <c r="C126" s="107" t="s">
        <v>372</v>
      </c>
      <c r="D126" s="95">
        <f>IF(ISBLANK('3. Recovery'!$D$4),"",'3. Recovery'!$D$4)</f>
        <v>45474</v>
      </c>
      <c r="E126" s="95">
        <f>IF(ISBLANK('3. Recovery'!$D$5),"",'3. Recovery'!$D$5)</f>
        <v>45838</v>
      </c>
      <c r="F126" t="s">
        <v>116</v>
      </c>
      <c r="G126" t="s">
        <v>379</v>
      </c>
      <c r="H126" t="str">
        <f>'3. Recovery'!$B$16</f>
        <v># of participants who use opioids and/or have OUD, referred to other services</v>
      </c>
      <c r="I126" s="105" t="s">
        <v>253</v>
      </c>
      <c r="J126" t="str">
        <f>IF(ISBLANK('3. Recovery'!$C$16),"",'3. Recovery'!$C$16)</f>
        <v/>
      </c>
      <c r="L126" s="157"/>
      <c r="M126" t="str">
        <f>IF(ISBLANK('3. Recovery'!$D$16),"",'3. Recovery'!$D$16)</f>
        <v/>
      </c>
      <c r="N126" t="str">
        <f>IF(ISBLANK('3. Recovery'!$E$16),"",'3. Recovery'!$E$16)</f>
        <v/>
      </c>
    </row>
    <row r="127" spans="1:14" x14ac:dyDescent="0.25">
      <c r="A127" t="str">
        <f>IF(ISBLANK(Instructions!$B$17),"",Instructions!$B$17)</f>
        <v/>
      </c>
      <c r="B127" t="str">
        <f>IF(ISBLANK(Instructions!$B$18),"",Instructions!$B$18)</f>
        <v/>
      </c>
      <c r="C127" s="107" t="s">
        <v>372</v>
      </c>
      <c r="D127" s="95">
        <f>IF(ISBLANK('3. Recovery'!$D$4),"",'3. Recovery'!$D$4)</f>
        <v>45474</v>
      </c>
      <c r="E127" s="95">
        <f>IF(ISBLANK('3. Recovery'!$D$5),"",'3. Recovery'!$D$5)</f>
        <v>45838</v>
      </c>
      <c r="F127" t="s">
        <v>116</v>
      </c>
      <c r="G127" t="s">
        <v>380</v>
      </c>
      <c r="H127" t="str">
        <f>'3. Recovery'!$B$17</f>
        <v># of peer support specialists/care navigators</v>
      </c>
      <c r="I127" s="105" t="s">
        <v>253</v>
      </c>
      <c r="J127" t="str">
        <f>IF(ISBLANK('3. Recovery'!$C$17),"",'3. Recovery'!$C$17)</f>
        <v/>
      </c>
      <c r="L127" s="157"/>
      <c r="M127" t="str">
        <f>IF(ISBLANK('3. Recovery'!$D$17),"",'3. Recovery'!$D$17)</f>
        <v/>
      </c>
      <c r="N127" t="str">
        <f>IF(ISBLANK('3. Recovery'!$E$17),"",'3. Recovery'!$E$17)</f>
        <v/>
      </c>
    </row>
    <row r="128" spans="1:14" x14ac:dyDescent="0.25">
      <c r="A128" t="str">
        <f>IF(ISBLANK(Instructions!$B$17),"",Instructions!$B$17)</f>
        <v/>
      </c>
      <c r="B128" t="str">
        <f>IF(ISBLANK(Instructions!$B$18),"",Instructions!$B$18)</f>
        <v/>
      </c>
      <c r="C128" s="107" t="s">
        <v>372</v>
      </c>
      <c r="D128" s="95">
        <f>IF(ISBLANK('3. Recovery'!$D$4),"",'3. Recovery'!$D$4)</f>
        <v>45474</v>
      </c>
      <c r="E128" s="95">
        <f>IF(ISBLANK('3. Recovery'!$D$5),"",'3. Recovery'!$D$5)</f>
        <v>45838</v>
      </c>
      <c r="F128" t="s">
        <v>116</v>
      </c>
      <c r="G128" t="s">
        <v>381</v>
      </c>
      <c r="H128" t="str">
        <f>'3. Recovery'!$B$18</f>
        <v># of naloxone kits distributed</v>
      </c>
      <c r="I128" s="105" t="s">
        <v>253</v>
      </c>
      <c r="J128" t="str">
        <f>IF(ISBLANK('3. Recovery'!$C$18),"",'3. Recovery'!$C$18)</f>
        <v/>
      </c>
      <c r="L128" s="157"/>
      <c r="M128" t="str">
        <f>IF(ISBLANK('3. Recovery'!$D$18),"",'3. Recovery'!$D$18)</f>
        <v/>
      </c>
      <c r="N128" t="str">
        <f>IF(ISBLANK('3. Recovery'!$E$18),"",'3. Recovery'!$E$18)</f>
        <v/>
      </c>
    </row>
    <row r="129" spans="1:14" x14ac:dyDescent="0.25">
      <c r="A129" t="str">
        <f>IF(ISBLANK(Instructions!$B$17),"",Instructions!$B$17)</f>
        <v/>
      </c>
      <c r="B129" t="str">
        <f>IF(ISBLANK(Instructions!$B$18),"",Instructions!$B$18)</f>
        <v/>
      </c>
      <c r="C129" s="107" t="s">
        <v>372</v>
      </c>
      <c r="D129" s="95">
        <f>IF(ISBLANK('3. Recovery'!$D$4),"",'3. Recovery'!$D$4)</f>
        <v>45474</v>
      </c>
      <c r="E129" s="95">
        <f>IF(ISBLANK('3. Recovery'!$D$5),"",'3. Recovery'!$D$5)</f>
        <v>45838</v>
      </c>
      <c r="F129" t="s">
        <v>116</v>
      </c>
      <c r="G129" t="s">
        <v>382</v>
      </c>
      <c r="H129" t="str">
        <f>IF(ISBLANK('3. Recovery'!$B$19),"",'3. Recovery'!$B$19)</f>
        <v/>
      </c>
      <c r="I129" s="105" t="s">
        <v>253</v>
      </c>
      <c r="J129" t="str">
        <f>IF(ISBLANK('3. Recovery'!$C$19),"",'3. Recovery'!$C$19)</f>
        <v/>
      </c>
      <c r="L129" s="157"/>
      <c r="M129" t="str">
        <f>IF(ISBLANK('3. Recovery'!$D$19),"",'3. Recovery'!$D$19)</f>
        <v/>
      </c>
      <c r="N129" t="str">
        <f>IF(ISBLANK('3. Recovery'!$E$19),"",'3. Recovery'!$E$19)</f>
        <v/>
      </c>
    </row>
    <row r="130" spans="1:14" x14ac:dyDescent="0.25">
      <c r="A130" t="str">
        <f>IF(ISBLANK(Instructions!$B$17),"",Instructions!$B$17)</f>
        <v/>
      </c>
      <c r="B130" t="str">
        <f>IF(ISBLANK(Instructions!$B$18),"",Instructions!$B$18)</f>
        <v/>
      </c>
      <c r="C130" s="107" t="s">
        <v>372</v>
      </c>
      <c r="D130" s="95">
        <f>IF(ISBLANK('3. Recovery'!$D$4),"",'3. Recovery'!$D$4)</f>
        <v>45474</v>
      </c>
      <c r="E130" s="95">
        <f>IF(ISBLANK('3. Recovery'!$D$5),"",'3. Recovery'!$D$5)</f>
        <v>45838</v>
      </c>
      <c r="F130" t="s">
        <v>116</v>
      </c>
      <c r="G130" t="s">
        <v>383</v>
      </c>
      <c r="H130" t="str">
        <f>IF(ISBLANK('3. Recovery'!$B$20),"",'3. Recovery'!$B$20)</f>
        <v/>
      </c>
      <c r="I130" s="105" t="s">
        <v>253</v>
      </c>
      <c r="J130" t="str">
        <f>IF(ISBLANK('3. Recovery'!$C$20),"",'3. Recovery'!$C$20)</f>
        <v/>
      </c>
      <c r="L130" s="157"/>
      <c r="M130" t="str">
        <f>IF(ISBLANK('3. Recovery'!$D$20),"",'3. Recovery'!$D$20)</f>
        <v/>
      </c>
      <c r="N130" t="str">
        <f>IF(ISBLANK('3. Recovery'!$E$20),"",'3. Recovery'!$E$20)</f>
        <v/>
      </c>
    </row>
    <row r="131" spans="1:14" x14ac:dyDescent="0.25">
      <c r="A131" t="str">
        <f>IF(ISBLANK(Instructions!$B$17),"",Instructions!$B$17)</f>
        <v/>
      </c>
      <c r="B131" t="str">
        <f>IF(ISBLANK(Instructions!$B$18),"",Instructions!$B$18)</f>
        <v/>
      </c>
      <c r="C131" s="107" t="s">
        <v>372</v>
      </c>
      <c r="D131" s="95">
        <f>IF(ISBLANK('3. Recovery'!$D$4),"",'3. Recovery'!$D$4)</f>
        <v>45474</v>
      </c>
      <c r="E131" s="95">
        <f>IF(ISBLANK('3. Recovery'!$D$5),"",'3. Recovery'!$D$5)</f>
        <v>45838</v>
      </c>
      <c r="F131" t="s">
        <v>116</v>
      </c>
      <c r="G131" t="s">
        <v>384</v>
      </c>
      <c r="H131" t="str">
        <f>IF(ISBLANK('3. Recovery'!$B$21),"",'3. Recovery'!$B$21)</f>
        <v/>
      </c>
      <c r="I131" s="105" t="s">
        <v>253</v>
      </c>
      <c r="J131" t="str">
        <f>IF(ISBLANK('3. Recovery'!$C$21),"",'3. Recovery'!$C$21)</f>
        <v/>
      </c>
      <c r="L131" s="157"/>
      <c r="M131" t="str">
        <f>IF(ISBLANK('3. Recovery'!$D$21),"",'3. Recovery'!$D$21)</f>
        <v/>
      </c>
      <c r="N131" t="str">
        <f>IF(ISBLANK('3. Recovery'!$E$21),"",'3. Recovery'!$E$21)</f>
        <v/>
      </c>
    </row>
    <row r="132" spans="1:14" x14ac:dyDescent="0.25">
      <c r="A132" t="str">
        <f>IF(ISBLANK(Instructions!$B$17),"",Instructions!$B$17)</f>
        <v/>
      </c>
      <c r="B132" t="str">
        <f>IF(ISBLANK(Instructions!$B$18),"",Instructions!$B$18)</f>
        <v/>
      </c>
      <c r="C132" s="107" t="s">
        <v>372</v>
      </c>
      <c r="D132" s="95">
        <f>IF(ISBLANK('3. Recovery'!$D$4),"",'3. Recovery'!$D$4)</f>
        <v>45474</v>
      </c>
      <c r="E132" s="95">
        <f>IF(ISBLANK('3. Recovery'!$D$5),"",'3. Recovery'!$D$5)</f>
        <v>45838</v>
      </c>
      <c r="F132" t="s">
        <v>116</v>
      </c>
      <c r="G132" t="s">
        <v>373</v>
      </c>
      <c r="H132" t="str">
        <f>'3. Recovery'!$B$10</f>
        <v># of unique participants, who use opioids and/or have OUD, served</v>
      </c>
      <c r="I132" s="105" t="s">
        <v>385</v>
      </c>
      <c r="L132" s="157"/>
      <c r="N132" t="str">
        <f>IF(ISBLANK('3. Recovery'!$D$25),"",'3. Recovery'!$D$25)</f>
        <v/>
      </c>
    </row>
    <row r="133" spans="1:14" x14ac:dyDescent="0.25">
      <c r="A133" t="str">
        <f>IF(ISBLANK(Instructions!$B$17),"",Instructions!$B$17)</f>
        <v/>
      </c>
      <c r="B133" t="str">
        <f>IF(ISBLANK(Instructions!$B$18),"",Instructions!$B$18)</f>
        <v/>
      </c>
      <c r="C133" s="107" t="s">
        <v>372</v>
      </c>
      <c r="D133" s="95">
        <f>IF(ISBLANK('3. Recovery'!$D$4),"",'3. Recovery'!$D$4)</f>
        <v>45474</v>
      </c>
      <c r="E133" s="95">
        <f>IF(ISBLANK('3. Recovery'!$D$5),"",'3. Recovery'!$D$5)</f>
        <v>45838</v>
      </c>
      <c r="F133" t="s">
        <v>116</v>
      </c>
      <c r="G133" t="s">
        <v>373</v>
      </c>
      <c r="H133" t="str">
        <f>'3. Recovery'!$B$10</f>
        <v># of unique participants, who use opioids and/or have OUD, served</v>
      </c>
      <c r="I133" s="105" t="s">
        <v>343</v>
      </c>
      <c r="J133" t="str">
        <f>IF(ISBLANK('3. Recovery'!$C$27),"",'3. Recovery'!$C$27)</f>
        <v/>
      </c>
      <c r="L133" s="157"/>
      <c r="N133" t="str">
        <f>IF(ISBLANK('3. Recovery'!$D$27),"",'3. Recovery'!$D$27)</f>
        <v/>
      </c>
    </row>
    <row r="134" spans="1:14" x14ac:dyDescent="0.25">
      <c r="A134" t="str">
        <f>IF(ISBLANK(Instructions!$B$17),"",Instructions!$B$17)</f>
        <v/>
      </c>
      <c r="B134" t="str">
        <f>IF(ISBLANK(Instructions!$B$18),"",Instructions!$B$18)</f>
        <v/>
      </c>
      <c r="C134" s="107" t="s">
        <v>372</v>
      </c>
      <c r="D134" s="95">
        <f>IF(ISBLANK('3. Recovery'!$D$4),"",'3. Recovery'!$D$4)</f>
        <v>45474</v>
      </c>
      <c r="E134" s="95">
        <f>IF(ISBLANK('3. Recovery'!$D$5),"",'3. Recovery'!$D$5)</f>
        <v>45838</v>
      </c>
      <c r="F134" t="s">
        <v>116</v>
      </c>
      <c r="G134" t="s">
        <v>373</v>
      </c>
      <c r="H134" t="str">
        <f>'3. Recovery'!$B$10</f>
        <v># of unique participants, who use opioids and/or have OUD, served</v>
      </c>
      <c r="I134" s="105" t="s">
        <v>344</v>
      </c>
      <c r="J134" t="str">
        <f>IF(ISBLANK('3. Recovery'!$C$28),"",'3. Recovery'!$C$28)</f>
        <v/>
      </c>
      <c r="L134" s="157"/>
      <c r="N134" t="str">
        <f>IF(ISBLANK('3. Recovery'!$D$28),"",'3. Recovery'!$D$28)</f>
        <v/>
      </c>
    </row>
    <row r="135" spans="1:14" x14ac:dyDescent="0.25">
      <c r="A135" t="str">
        <f>IF(ISBLANK(Instructions!$B$17),"",Instructions!$B$17)</f>
        <v/>
      </c>
      <c r="B135" t="str">
        <f>IF(ISBLANK(Instructions!$B$18),"",Instructions!$B$18)</f>
        <v/>
      </c>
      <c r="C135" s="107" t="s">
        <v>372</v>
      </c>
      <c r="D135" s="95">
        <f>IF(ISBLANK('3. Recovery'!$D$4),"",'3. Recovery'!$D$4)</f>
        <v>45474</v>
      </c>
      <c r="E135" s="95">
        <f>IF(ISBLANK('3. Recovery'!$D$5),"",'3. Recovery'!$D$5)</f>
        <v>45838</v>
      </c>
      <c r="F135" t="s">
        <v>116</v>
      </c>
      <c r="G135" t="s">
        <v>373</v>
      </c>
      <c r="H135" t="str">
        <f>'3. Recovery'!$B$10</f>
        <v># of unique participants, who use opioids and/or have OUD, served</v>
      </c>
      <c r="I135" s="105" t="s">
        <v>345</v>
      </c>
      <c r="J135" t="str">
        <f>IF(ISBLANK('3. Recovery'!$C$29),"",'3. Recovery'!$C$29)</f>
        <v/>
      </c>
      <c r="L135" s="157"/>
      <c r="N135" t="str">
        <f>IF(ISBLANK('3. Recovery'!$D$29),"",'3. Recovery'!$D$29)</f>
        <v/>
      </c>
    </row>
    <row r="136" spans="1:14" x14ac:dyDescent="0.25">
      <c r="A136" t="str">
        <f>IF(ISBLANK(Instructions!$B$17),"",Instructions!$B$17)</f>
        <v/>
      </c>
      <c r="B136" t="str">
        <f>IF(ISBLANK(Instructions!$B$18),"",Instructions!$B$18)</f>
        <v/>
      </c>
      <c r="C136" s="107" t="s">
        <v>372</v>
      </c>
      <c r="D136" s="95">
        <f>IF(ISBLANK('3. Recovery'!$D$4),"",'3. Recovery'!$D$4)</f>
        <v>45474</v>
      </c>
      <c r="E136" s="95">
        <f>IF(ISBLANK('3. Recovery'!$D$5),"",'3. Recovery'!$D$5)</f>
        <v>45838</v>
      </c>
      <c r="F136" t="s">
        <v>116</v>
      </c>
      <c r="G136" t="s">
        <v>373</v>
      </c>
      <c r="H136" t="str">
        <f>'3. Recovery'!$B$10</f>
        <v># of unique participants, who use opioids and/or have OUD, served</v>
      </c>
      <c r="I136" s="105" t="s">
        <v>346</v>
      </c>
      <c r="J136" t="str">
        <f>IF(ISBLANK('3. Recovery'!$C$30),"",'3. Recovery'!$C$30)</f>
        <v/>
      </c>
      <c r="L136" s="157"/>
      <c r="N136" t="str">
        <f>IF(ISBLANK('3. Recovery'!$D$30),"",'3. Recovery'!$D$30)</f>
        <v/>
      </c>
    </row>
    <row r="137" spans="1:14" x14ac:dyDescent="0.25">
      <c r="A137" t="str">
        <f>IF(ISBLANK(Instructions!$B$17),"",Instructions!$B$17)</f>
        <v/>
      </c>
      <c r="B137" t="str">
        <f>IF(ISBLANK(Instructions!$B$18),"",Instructions!$B$18)</f>
        <v/>
      </c>
      <c r="C137" s="107" t="s">
        <v>372</v>
      </c>
      <c r="D137" s="95">
        <f>IF(ISBLANK('3. Recovery'!$D$4),"",'3. Recovery'!$D$4)</f>
        <v>45474</v>
      </c>
      <c r="E137" s="95">
        <f>IF(ISBLANK('3. Recovery'!$D$5),"",'3. Recovery'!$D$5)</f>
        <v>45838</v>
      </c>
      <c r="F137" t="s">
        <v>116</v>
      </c>
      <c r="G137" t="s">
        <v>373</v>
      </c>
      <c r="H137" t="str">
        <f>'3. Recovery'!$B$10</f>
        <v># of unique participants, who use opioids and/or have OUD, served</v>
      </c>
      <c r="I137" s="105" t="s">
        <v>347</v>
      </c>
      <c r="J137" t="str">
        <f>IF(ISBLANK('3. Recovery'!$C$31),"",'3. Recovery'!$C$31)</f>
        <v/>
      </c>
      <c r="L137" s="157"/>
      <c r="N137" t="str">
        <f>IF(ISBLANK('3. Recovery'!$D$31),"",'3. Recovery'!$D$31)</f>
        <v/>
      </c>
    </row>
    <row r="138" spans="1:14" x14ac:dyDescent="0.25">
      <c r="A138" t="str">
        <f>IF(ISBLANK(Instructions!$B$17),"",Instructions!$B$17)</f>
        <v/>
      </c>
      <c r="B138" t="str">
        <f>IF(ISBLANK(Instructions!$B$18),"",Instructions!$B$18)</f>
        <v/>
      </c>
      <c r="C138" s="107" t="s">
        <v>372</v>
      </c>
      <c r="D138" s="95">
        <f>IF(ISBLANK('3. Recovery'!$D$4),"",'3. Recovery'!$D$4)</f>
        <v>45474</v>
      </c>
      <c r="E138" s="95">
        <f>IF(ISBLANK('3. Recovery'!$D$5),"",'3. Recovery'!$D$5)</f>
        <v>45838</v>
      </c>
      <c r="F138" t="s">
        <v>116</v>
      </c>
      <c r="G138" t="s">
        <v>373</v>
      </c>
      <c r="H138" t="str">
        <f>'3. Recovery'!$B$10</f>
        <v># of unique participants, who use opioids and/or have OUD, served</v>
      </c>
      <c r="I138" s="105" t="s">
        <v>348</v>
      </c>
      <c r="J138" t="str">
        <f>IF(ISBLANK('3. Recovery'!$C$32),"",'3. Recovery'!$C$32)</f>
        <v/>
      </c>
      <c r="L138" s="157"/>
      <c r="N138" t="str">
        <f>IF(ISBLANK('3. Recovery'!$D$32),"",'3. Recovery'!$D$32)</f>
        <v/>
      </c>
    </row>
    <row r="139" spans="1:14" x14ac:dyDescent="0.25">
      <c r="A139" t="str">
        <f>IF(ISBLANK(Instructions!$B$17),"",Instructions!$B$17)</f>
        <v/>
      </c>
      <c r="B139" t="str">
        <f>IF(ISBLANK(Instructions!$B$18),"",Instructions!$B$18)</f>
        <v/>
      </c>
      <c r="C139" s="107" t="s">
        <v>372</v>
      </c>
      <c r="D139" s="95">
        <f>IF(ISBLANK('3. Recovery'!$D$4),"",'3. Recovery'!$D$4)</f>
        <v>45474</v>
      </c>
      <c r="E139" s="95">
        <f>IF(ISBLANK('3. Recovery'!$D$5),"",'3. Recovery'!$D$5)</f>
        <v>45838</v>
      </c>
      <c r="F139" t="s">
        <v>116</v>
      </c>
      <c r="G139" t="s">
        <v>373</v>
      </c>
      <c r="H139" t="str">
        <f>'3. Recovery'!$B$10</f>
        <v># of unique participants, who use opioids and/or have OUD, served</v>
      </c>
      <c r="I139" s="105" t="s">
        <v>349</v>
      </c>
      <c r="J139" t="str">
        <f>IF(ISBLANK('3. Recovery'!$C$33),"",'3. Recovery'!$C$33)</f>
        <v/>
      </c>
      <c r="L139" s="157"/>
      <c r="N139" t="str">
        <f>IF(ISBLANK('3. Recovery'!$D$33),"",'3. Recovery'!$D$33)</f>
        <v/>
      </c>
    </row>
    <row r="140" spans="1:14" x14ac:dyDescent="0.25">
      <c r="A140" t="str">
        <f>IF(ISBLANK(Instructions!$B$17),"",Instructions!$B$17)</f>
        <v/>
      </c>
      <c r="B140" t="str">
        <f>IF(ISBLANK(Instructions!$B$18),"",Instructions!$B$18)</f>
        <v/>
      </c>
      <c r="C140" s="107" t="s">
        <v>372</v>
      </c>
      <c r="D140" s="95">
        <f>IF(ISBLANK('3. Recovery'!$D$4),"",'3. Recovery'!$D$4)</f>
        <v>45474</v>
      </c>
      <c r="E140" s="95">
        <f>IF(ISBLANK('3. Recovery'!$D$5),"",'3. Recovery'!$D$5)</f>
        <v>45838</v>
      </c>
      <c r="F140" t="s">
        <v>116</v>
      </c>
      <c r="G140" t="s">
        <v>373</v>
      </c>
      <c r="H140" t="str">
        <f>'3. Recovery'!$B$10</f>
        <v># of unique participants, who use opioids and/or have OUD, served</v>
      </c>
      <c r="I140" s="105" t="s">
        <v>350</v>
      </c>
      <c r="J140" t="str">
        <f>IF(ISBLANK('3. Recovery'!$C$34),"",'3. Recovery'!$C$34)</f>
        <v/>
      </c>
      <c r="L140" s="157"/>
      <c r="N140" t="str">
        <f>IF(ISBLANK('3. Recovery'!$D$34),"",'3. Recovery'!$D$34)</f>
        <v/>
      </c>
    </row>
    <row r="141" spans="1:14" x14ac:dyDescent="0.25">
      <c r="A141" t="str">
        <f>IF(ISBLANK(Instructions!$B$17),"",Instructions!$B$17)</f>
        <v/>
      </c>
      <c r="B141" t="str">
        <f>IF(ISBLANK(Instructions!$B$18),"",Instructions!$B$18)</f>
        <v/>
      </c>
      <c r="C141" s="107" t="s">
        <v>372</v>
      </c>
      <c r="D141" s="95">
        <f>IF(ISBLANK('3. Recovery'!$D$4),"",'3. Recovery'!$D$4)</f>
        <v>45474</v>
      </c>
      <c r="E141" s="95">
        <f>IF(ISBLANK('3. Recovery'!$D$5),"",'3. Recovery'!$D$5)</f>
        <v>45838</v>
      </c>
      <c r="F141" t="s">
        <v>118</v>
      </c>
      <c r="G141" t="s">
        <v>386</v>
      </c>
      <c r="H141" t="str">
        <f>'3. Recovery'!$D$42</f>
        <v>% of participants, who use opioids and/or have OUD, who are satisfied w/ services</v>
      </c>
      <c r="I141" s="105" t="s">
        <v>253</v>
      </c>
      <c r="J141" t="str">
        <f>IF(ISBLANK('3. Recovery'!$C$42),"",'3. Recovery'!$C$42)</f>
        <v/>
      </c>
      <c r="K141" t="str">
        <f>IF(ISBLANK('3. Recovery'!$C$43),"",'3. Recovery'!$C$43)</f>
        <v/>
      </c>
      <c r="L141" s="157" t="str">
        <f>IF('3. Recovery'!$E$42="Incomplete","",'3. Recovery'!$E$42)</f>
        <v/>
      </c>
      <c r="N141" t="str">
        <f>IF(ISBLANK('3. Recovery'!$F$42),"",'3. Recovery'!$F$42)</f>
        <v/>
      </c>
    </row>
    <row r="142" spans="1:14" x14ac:dyDescent="0.25">
      <c r="A142" t="str">
        <f>IF(ISBLANK(Instructions!$B$17),"",Instructions!$B$17)</f>
        <v/>
      </c>
      <c r="B142" t="str">
        <f>IF(ISBLANK(Instructions!$B$18),"",Instructions!$B$18)</f>
        <v/>
      </c>
      <c r="C142" s="107" t="s">
        <v>372</v>
      </c>
      <c r="D142" s="95">
        <f>IF(ISBLANK('3. Recovery'!$D$4),"",'3. Recovery'!$D$4)</f>
        <v>45474</v>
      </c>
      <c r="E142" s="95">
        <f>IF(ISBLANK('3. Recovery'!$D$5),"",'3. Recovery'!$D$5)</f>
        <v>45838</v>
      </c>
      <c r="F142" t="s">
        <v>118</v>
      </c>
      <c r="G142" t="s">
        <v>387</v>
      </c>
      <c r="H142" t="str">
        <f>'3. Recovery'!$D$44</f>
        <v>% of referrals that results in linkage (e.g., first appointment)</v>
      </c>
      <c r="I142" s="105" t="s">
        <v>253</v>
      </c>
      <c r="J142" t="str">
        <f>IF(ISBLANK('3. Recovery'!$C$44),"",'3. Recovery'!$C$44)</f>
        <v/>
      </c>
      <c r="K142" t="str">
        <f>IF(ISBLANK('3. Recovery'!$C$45),"",'3. Recovery'!$C$45)</f>
        <v/>
      </c>
      <c r="L142" s="157" t="str">
        <f>IF('3. Recovery'!$E$44="Incomplete","",'3. Recovery'!$E$44)</f>
        <v/>
      </c>
      <c r="N142" t="str">
        <f>IF(ISBLANK('3. Recovery'!$F$44),"",'3. Recovery'!$F$44)</f>
        <v/>
      </c>
    </row>
    <row r="143" spans="1:14" x14ac:dyDescent="0.25">
      <c r="A143" t="str">
        <f>IF(ISBLANK(Instructions!$B$17),"",Instructions!$B$17)</f>
        <v/>
      </c>
      <c r="B143" t="str">
        <f>IF(ISBLANK(Instructions!$B$18),"",Instructions!$B$18)</f>
        <v/>
      </c>
      <c r="C143" s="107" t="s">
        <v>372</v>
      </c>
      <c r="D143" s="95">
        <f>IF(ISBLANK('3. Recovery'!$D$4),"",'3. Recovery'!$D$4)</f>
        <v>45474</v>
      </c>
      <c r="E143" s="95">
        <f>IF(ISBLANK('3. Recovery'!$D$5),"",'3. Recovery'!$D$5)</f>
        <v>45838</v>
      </c>
      <c r="F143" t="s">
        <v>118</v>
      </c>
      <c r="G143" t="s">
        <v>388</v>
      </c>
      <c r="H143" t="str">
        <f>'3. Recovery'!$D$46</f>
        <v>% of staff with lived experience with OUD</v>
      </c>
      <c r="I143" s="105" t="s">
        <v>253</v>
      </c>
      <c r="J143" t="str">
        <f>IF(ISBLANK('3. Recovery'!$C$46),"",'3. Recovery'!$C$46)</f>
        <v/>
      </c>
      <c r="K143" t="str">
        <f>IF(ISBLANK('3. Recovery'!$C$47),"",'3. Recovery'!$C$47)</f>
        <v/>
      </c>
      <c r="L143" s="157" t="str">
        <f>IF('3. Recovery'!$E$46="Incomplete","",'3. Recovery'!$E$46)</f>
        <v/>
      </c>
      <c r="N143" t="str">
        <f>IF(ISBLANK('3. Recovery'!$F$46),"",'3. Recovery'!$F$46)</f>
        <v/>
      </c>
    </row>
    <row r="144" spans="1:14" x14ac:dyDescent="0.25">
      <c r="A144" t="str">
        <f>IF(ISBLANK(Instructions!$B$17),"",Instructions!$B$17)</f>
        <v/>
      </c>
      <c r="B144" t="str">
        <f>IF(ISBLANK(Instructions!$B$18),"",Instructions!$B$18)</f>
        <v/>
      </c>
      <c r="C144" s="107" t="s">
        <v>372</v>
      </c>
      <c r="D144" s="95">
        <f>IF(ISBLANK('3. Recovery'!$D$4),"",'3. Recovery'!$D$4)</f>
        <v>45474</v>
      </c>
      <c r="E144" s="95">
        <f>IF(ISBLANK('3. Recovery'!$D$5),"",'3. Recovery'!$D$5)</f>
        <v>45838</v>
      </c>
      <c r="F144" t="s">
        <v>118</v>
      </c>
      <c r="G144" t="s">
        <v>389</v>
      </c>
      <c r="H144" t="str">
        <f>'3. Recovery'!$D$48</f>
        <v>% of participants who received naloxone kit</v>
      </c>
      <c r="I144" s="105" t="s">
        <v>253</v>
      </c>
      <c r="J144" t="str">
        <f>IF(ISBLANK('3. Recovery'!$C$48),"",'3. Recovery'!$C$48)</f>
        <v/>
      </c>
      <c r="K144" t="str">
        <f>IF(ISBLANK('3. Recovery'!$C$49),"",'3. Recovery'!$C$49)</f>
        <v/>
      </c>
      <c r="L144" s="157" t="str">
        <f>IF('3. Recovery'!$E$48="Incomplete","",'3. Recovery'!$E$48)</f>
        <v/>
      </c>
      <c r="N144" t="str">
        <f>IF(ISBLANK('3. Recovery'!$F$48),"",'3. Recovery'!$F$48)</f>
        <v/>
      </c>
    </row>
    <row r="145" spans="1:14" x14ac:dyDescent="0.25">
      <c r="A145" t="str">
        <f>IF(ISBLANK(Instructions!$B$17),"",Instructions!$B$17)</f>
        <v/>
      </c>
      <c r="B145" t="str">
        <f>IF(ISBLANK(Instructions!$B$18),"",Instructions!$B$18)</f>
        <v/>
      </c>
      <c r="C145" s="107" t="s">
        <v>372</v>
      </c>
      <c r="D145" s="95">
        <f>IF(ISBLANK('3. Recovery'!$D$4),"",'3. Recovery'!$D$4)</f>
        <v>45474</v>
      </c>
      <c r="E145" s="95">
        <f>IF(ISBLANK('3. Recovery'!$D$5),"",'3. Recovery'!$D$5)</f>
        <v>45838</v>
      </c>
      <c r="F145" t="s">
        <v>118</v>
      </c>
      <c r="G145" t="s">
        <v>390</v>
      </c>
      <c r="H145" t="str">
        <f>IF(ISBLANK('3. Recovery'!$D$50),"",'3. Recovery'!$D$50)</f>
        <v/>
      </c>
      <c r="I145" s="105" t="s">
        <v>253</v>
      </c>
      <c r="J145" t="str">
        <f>IF(ISBLANK('3. Recovery'!$C$50),"",'3. Recovery'!$C$50)</f>
        <v/>
      </c>
      <c r="K145" t="str">
        <f>IF(ISBLANK('3. Recovery'!$C$51),"",'3. Recovery'!$C$51)</f>
        <v/>
      </c>
      <c r="L145" s="157" t="str">
        <f>IF('3. Recovery'!$E$50="Incomplete","",'3. Recovery'!$E$50)</f>
        <v/>
      </c>
      <c r="N145" t="str">
        <f>IF(ISBLANK('3. Recovery'!$F$50),"",'3. Recovery'!$F$50)</f>
        <v/>
      </c>
    </row>
    <row r="146" spans="1:14" x14ac:dyDescent="0.25">
      <c r="A146" t="str">
        <f>IF(ISBLANK(Instructions!$B$17),"",Instructions!$B$17)</f>
        <v/>
      </c>
      <c r="B146" t="str">
        <f>IF(ISBLANK(Instructions!$B$18),"",Instructions!$B$18)</f>
        <v/>
      </c>
      <c r="C146" s="107" t="s">
        <v>372</v>
      </c>
      <c r="D146" s="95">
        <f>IF(ISBLANK('3. Recovery'!$D$4),"",'3. Recovery'!$D$4)</f>
        <v>45474</v>
      </c>
      <c r="E146" s="95">
        <f>IF(ISBLANK('3. Recovery'!$D$5),"",'3. Recovery'!$D$5)</f>
        <v>45838</v>
      </c>
      <c r="F146" t="s">
        <v>118</v>
      </c>
      <c r="G146" t="s">
        <v>391</v>
      </c>
      <c r="H146" t="str">
        <f>IF(ISBLANK('3. Recovery'!$D$52),"",'3. Recovery'!$D$52)</f>
        <v/>
      </c>
      <c r="I146" s="105" t="s">
        <v>253</v>
      </c>
      <c r="J146" t="str">
        <f>IF(ISBLANK('3. Recovery'!$C$52),"",'3. Recovery'!$C$52)</f>
        <v/>
      </c>
      <c r="K146" t="str">
        <f>IF(ISBLANK('3. Recovery'!$C$53),"",'3. Recovery'!$C$53)</f>
        <v/>
      </c>
      <c r="L146" s="157" t="str">
        <f>IF('3. Recovery'!$E$52="Incomplete","",'3. Recovery'!$E$52)</f>
        <v/>
      </c>
      <c r="N146" t="str">
        <f>IF(ISBLANK('3. Recovery'!$F$52),"",'3. Recovery'!$F$52)</f>
        <v/>
      </c>
    </row>
    <row r="147" spans="1:14" x14ac:dyDescent="0.25">
      <c r="A147" t="str">
        <f>IF(ISBLANK(Instructions!$B$17),"",Instructions!$B$17)</f>
        <v/>
      </c>
      <c r="B147" t="str">
        <f>IF(ISBLANK(Instructions!$B$18),"",Instructions!$B$18)</f>
        <v/>
      </c>
      <c r="C147" s="107" t="s">
        <v>372</v>
      </c>
      <c r="D147" s="95">
        <f>IF(ISBLANK('3. Recovery'!$D$4),"",'3. Recovery'!$D$4)</f>
        <v>45474</v>
      </c>
      <c r="E147" s="95">
        <f>IF(ISBLANK('3. Recovery'!$D$5),"",'3. Recovery'!$D$5)</f>
        <v>45838</v>
      </c>
      <c r="F147" t="s">
        <v>118</v>
      </c>
      <c r="G147" t="s">
        <v>392</v>
      </c>
      <c r="H147" t="str">
        <f>IF(ISBLANK('3. Recovery'!$D$54),"",'3. Recovery'!$D$54)</f>
        <v/>
      </c>
      <c r="I147" s="105" t="s">
        <v>253</v>
      </c>
      <c r="J147" t="str">
        <f>IF(ISBLANK('3. Recovery'!$C$54),"",'3. Recovery'!$C$54)</f>
        <v/>
      </c>
      <c r="K147" t="str">
        <f>IF(ISBLANK('3. Recovery'!$C$55),"",'3. Recovery'!$C$55)</f>
        <v/>
      </c>
      <c r="L147" s="157" t="str">
        <f>IF('3. Recovery'!$E$54="Incomplete","",'3. Recovery'!$E$54)</f>
        <v/>
      </c>
      <c r="N147" t="str">
        <f>IF(ISBLANK('3. Recovery'!$F$54),"",'3. Recovery'!$F$54)</f>
        <v/>
      </c>
    </row>
    <row r="148" spans="1:14" x14ac:dyDescent="0.25">
      <c r="A148" t="str">
        <f>IF(ISBLANK(Instructions!$B$17),"",Instructions!$B$17)</f>
        <v/>
      </c>
      <c r="B148" t="str">
        <f>IF(ISBLANK(Instructions!$B$18),"",Instructions!$B$18)</f>
        <v/>
      </c>
      <c r="C148" s="107" t="s">
        <v>372</v>
      </c>
      <c r="D148" s="95">
        <f>IF(ISBLANK('3. Recovery'!$D$4),"",'3. Recovery'!$D$4)</f>
        <v>45474</v>
      </c>
      <c r="E148" s="95">
        <f>IF(ISBLANK('3. Recovery'!$D$5),"",'3. Recovery'!$D$5)</f>
        <v>45838</v>
      </c>
      <c r="F148" t="s">
        <v>120</v>
      </c>
      <c r="G148" s="108" t="s">
        <v>393</v>
      </c>
      <c r="H148" t="str">
        <f>'3. Recovery'!$D$60</f>
        <v xml:space="preserve">% of participants with OUD who adhere to treatment 6 months after first appointment </v>
      </c>
      <c r="I148" s="105" t="s">
        <v>253</v>
      </c>
      <c r="J148" t="str">
        <f>IF(ISBLANK('3. Recovery'!$C$60),"",'3. Recovery'!$C$60)</f>
        <v/>
      </c>
      <c r="K148" t="str">
        <f>IF(ISBLANK('3. Recovery'!$C$61),"",'3. Recovery'!$C$61)</f>
        <v/>
      </c>
      <c r="L148" s="157" t="str">
        <f>IF('3. Recovery'!$E$60="Incomplete","",'3. Recovery'!$E$60)</f>
        <v/>
      </c>
    </row>
    <row r="149" spans="1:14" x14ac:dyDescent="0.25">
      <c r="A149" t="str">
        <f>IF(ISBLANK(Instructions!$B$17),"",Instructions!$B$17)</f>
        <v/>
      </c>
      <c r="B149" t="str">
        <f>IF(ISBLANK(Instructions!$B$18),"",Instructions!$B$18)</f>
        <v/>
      </c>
      <c r="C149" s="107" t="s">
        <v>372</v>
      </c>
      <c r="D149" s="95">
        <f>IF(ISBLANK('3. Recovery'!$D$4),"",'3. Recovery'!$D$4)</f>
        <v>45474</v>
      </c>
      <c r="E149" s="95">
        <f>IF(ISBLANK('3. Recovery'!$D$5),"",'3. Recovery'!$D$5)</f>
        <v>45838</v>
      </c>
      <c r="F149" t="s">
        <v>120</v>
      </c>
      <c r="G149" s="108" t="s">
        <v>394</v>
      </c>
      <c r="H149" t="str">
        <f>'3. Recovery'!$D$62</f>
        <v>% of participants with OUD who have obtained employment at 6 months, through engagement with recovery support services at 6 months</v>
      </c>
      <c r="I149" s="105" t="s">
        <v>253</v>
      </c>
      <c r="J149" t="str">
        <f>IF(ISBLANK('3. Recovery'!$C$62),"",'3. Recovery'!$C$62)</f>
        <v/>
      </c>
      <c r="K149" t="str">
        <f>IF(ISBLANK('3. Recovery'!$C$63),"",'3. Recovery'!$C$63)</f>
        <v/>
      </c>
      <c r="L149" s="157" t="str">
        <f>IF('3. Recovery'!$E$62="Incomplete","",'3. Recovery'!$E$62)</f>
        <v/>
      </c>
    </row>
    <row r="150" spans="1:14" x14ac:dyDescent="0.25">
      <c r="A150" t="str">
        <f>IF(ISBLANK(Instructions!$B$17),"",Instructions!$B$17)</f>
        <v/>
      </c>
      <c r="B150" t="str">
        <f>IF(ISBLANK(Instructions!$B$18),"",Instructions!$B$18)</f>
        <v/>
      </c>
      <c r="C150" s="107" t="s">
        <v>372</v>
      </c>
      <c r="D150" s="95">
        <f>IF(ISBLANK('3. Recovery'!$D$4),"",'3. Recovery'!$D$4)</f>
        <v>45474</v>
      </c>
      <c r="E150" s="95">
        <f>IF(ISBLANK('3. Recovery'!$D$5),"",'3. Recovery'!$D$5)</f>
        <v>45838</v>
      </c>
      <c r="F150" t="s">
        <v>120</v>
      </c>
      <c r="G150" s="108" t="s">
        <v>395</v>
      </c>
      <c r="H150" t="s">
        <v>396</v>
      </c>
      <c r="I150" s="105" t="s">
        <v>253</v>
      </c>
      <c r="J150" t="str">
        <f>IF(ISBLANK('3. Recovery'!$C$64),"",'3. Recovery'!$C$64)</f>
        <v/>
      </c>
      <c r="K150" t="str">
        <f>IF(ISBLANK('3. Recovery'!$C$65),"",'3. Recovery'!$C$65)</f>
        <v/>
      </c>
      <c r="L150" s="157" t="str">
        <f>IF('3. Recovery'!$E$64="Incomplete","",'3. Recovery'!$E$64)</f>
        <v/>
      </c>
    </row>
    <row r="151" spans="1:14" x14ac:dyDescent="0.25">
      <c r="A151" t="str">
        <f>IF(ISBLANK(Instructions!$B$17),"",Instructions!$B$17)</f>
        <v/>
      </c>
      <c r="B151" t="str">
        <f>IF(ISBLANK(Instructions!$B$18),"",Instructions!$B$18)</f>
        <v/>
      </c>
      <c r="C151" s="107" t="s">
        <v>372</v>
      </c>
      <c r="D151" s="95">
        <f>IF(ISBLANK('3. Recovery'!$D$4),"",'3. Recovery'!$D$4)</f>
        <v>45474</v>
      </c>
      <c r="E151" s="95">
        <f>IF(ISBLANK('3. Recovery'!$D$5),"",'3. Recovery'!$D$5)</f>
        <v>45838</v>
      </c>
      <c r="F151" t="s">
        <v>120</v>
      </c>
      <c r="G151" s="108" t="s">
        <v>397</v>
      </c>
      <c r="H151" t="str">
        <f>'3. Recovery'!$D$66</f>
        <v>% of participants with OUD engaged with harm reduction services at 6 months</v>
      </c>
      <c r="I151" s="105" t="s">
        <v>253</v>
      </c>
      <c r="J151" t="str">
        <f>IF(ISBLANK('3. Recovery'!$C$66),"",'3. Recovery'!$C$66)</f>
        <v/>
      </c>
      <c r="K151" t="str">
        <f>IF(ISBLANK('3. Recovery'!$C$67),"",'3. Recovery'!$C$67)</f>
        <v/>
      </c>
      <c r="L151" s="157" t="str">
        <f>IF('3. Recovery'!$E$66="Incomplete","",'3. Recovery'!$E$66)</f>
        <v/>
      </c>
    </row>
    <row r="152" spans="1:14" x14ac:dyDescent="0.25">
      <c r="A152" t="str">
        <f>IF(ISBLANK(Instructions!$B$17),"",Instructions!$B$17)</f>
        <v/>
      </c>
      <c r="B152" t="str">
        <f>IF(ISBLANK(Instructions!$B$18),"",Instructions!$B$18)</f>
        <v/>
      </c>
      <c r="C152" s="107" t="s">
        <v>372</v>
      </c>
      <c r="D152" s="95">
        <f>IF(ISBLANK('3. Recovery'!$D$4),"",'3. Recovery'!$D$4)</f>
        <v>45474</v>
      </c>
      <c r="E152" s="95">
        <f>IF(ISBLANK('3. Recovery'!$D$5),"",'3. Recovery'!$D$5)</f>
        <v>45838</v>
      </c>
      <c r="F152" t="s">
        <v>120</v>
      </c>
      <c r="G152" s="108" t="s">
        <v>398</v>
      </c>
      <c r="H152" t="str">
        <f>'3. Recovery'!$D$68</f>
        <v>% of participants with OUD using primary healthcare services at 6 months</v>
      </c>
      <c r="I152" s="105" t="s">
        <v>253</v>
      </c>
      <c r="J152" t="str">
        <f>IF(ISBLANK('3. Recovery'!$C$68),"",'3. Recovery'!$C$68)</f>
        <v/>
      </c>
      <c r="K152" t="str">
        <f>IF(ISBLANK('3. Recovery'!$C$69),"",'3. Recovery'!$C$69)</f>
        <v/>
      </c>
      <c r="L152" s="157" t="str">
        <f>IF('3. Recovery'!$E$68="Incomplete","",'3. Recovery'!$E$68)</f>
        <v/>
      </c>
    </row>
    <row r="153" spans="1:14" x14ac:dyDescent="0.25">
      <c r="A153" t="str">
        <f>IF(ISBLANK(Instructions!$B$17),"",Instructions!$B$17)</f>
        <v/>
      </c>
      <c r="B153" t="str">
        <f>IF(ISBLANK(Instructions!$B$18),"",Instructions!$B$18)</f>
        <v/>
      </c>
      <c r="C153" s="107" t="s">
        <v>372</v>
      </c>
      <c r="D153" s="95">
        <f>IF(ISBLANK('3. Recovery'!$D$4),"",'3. Recovery'!$D$4)</f>
        <v>45474</v>
      </c>
      <c r="E153" s="95">
        <f>IF(ISBLANK('3. Recovery'!$D$5),"",'3. Recovery'!$D$5)</f>
        <v>45838</v>
      </c>
      <c r="F153" t="s">
        <v>120</v>
      </c>
      <c r="G153" s="108" t="s">
        <v>399</v>
      </c>
      <c r="H153" t="str">
        <f>'3. Recovery'!$D$70</f>
        <v>% of participants with OUD using other services at 6 months</v>
      </c>
      <c r="I153" s="105" t="s">
        <v>253</v>
      </c>
      <c r="J153" t="str">
        <f>IF(ISBLANK('3. Recovery'!$C$70),"",'3. Recovery'!$C$70)</f>
        <v/>
      </c>
      <c r="K153" t="str">
        <f>IF(ISBLANK('3. Recovery'!$C$71),"",'3. Recovery'!$C$71)</f>
        <v/>
      </c>
      <c r="L153" s="157" t="str">
        <f>IF('3. Recovery'!$E$70="Incomplete","",'3. Recovery'!$E$70)</f>
        <v/>
      </c>
      <c r="N153" t="str">
        <f>IF(ISBLANK('3. Recovery'!$F$70),"",'3. Recovery'!$F$70)</f>
        <v/>
      </c>
    </row>
    <row r="154" spans="1:14" ht="16.5" customHeight="1" x14ac:dyDescent="0.25">
      <c r="A154" t="str">
        <f>IF(ISBLANK(Instructions!$B$17),"",Instructions!$B$17)</f>
        <v/>
      </c>
      <c r="B154" t="str">
        <f>IF(ISBLANK(Instructions!$B$18),"",Instructions!$B$18)</f>
        <v/>
      </c>
      <c r="C154" s="107" t="s">
        <v>372</v>
      </c>
      <c r="D154" s="95">
        <f>IF(ISBLANK('3. Recovery'!$D$4),"",'3. Recovery'!$D$4)</f>
        <v>45474</v>
      </c>
      <c r="E154" s="95">
        <f>IF(ISBLANK('3. Recovery'!$D$5),"",'3. Recovery'!$D$5)</f>
        <v>45838</v>
      </c>
      <c r="F154" t="s">
        <v>120</v>
      </c>
      <c r="G154" s="108" t="s">
        <v>400</v>
      </c>
      <c r="H154" t="str">
        <f>'3. Recovery'!$D$72</f>
        <v xml:space="preserve">% of participants who report getting the social and emotional support they need </v>
      </c>
      <c r="I154" s="105" t="s">
        <v>253</v>
      </c>
      <c r="J154" t="str">
        <f>IF(ISBLANK('3. Recovery'!$C$72),"",'3. Recovery'!$C$72)</f>
        <v/>
      </c>
      <c r="K154" t="str">
        <f>IF(ISBLANK('3. Recovery'!$C$73),"",'3. Recovery'!$C$73)</f>
        <v/>
      </c>
      <c r="L154" s="157" t="str">
        <f>IF('3. Recovery'!$E$72="Incomplete","",'3. Recovery'!$E$72)</f>
        <v/>
      </c>
      <c r="N154" t="str">
        <f>IF(ISBLANK('3. Recovery'!$F$72),"",'3. Recovery'!$F$72)</f>
        <v/>
      </c>
    </row>
    <row r="155" spans="1:14" ht="16.5" customHeight="1" x14ac:dyDescent="0.25">
      <c r="A155" t="str">
        <f>IF(ISBLANK(Instructions!$B$17),"",Instructions!$B$17)</f>
        <v/>
      </c>
      <c r="B155" t="str">
        <f>IF(ISBLANK(Instructions!$B$18),"",Instructions!$B$18)</f>
        <v/>
      </c>
      <c r="C155" s="107" t="s">
        <v>372</v>
      </c>
      <c r="D155" s="95">
        <f>IF(ISBLANK('3. Recovery'!$D$4),"",'3. Recovery'!$D$4)</f>
        <v>45474</v>
      </c>
      <c r="E155" s="95">
        <f>IF(ISBLANK('3. Recovery'!$D$5),"",'3. Recovery'!$D$5)</f>
        <v>45838</v>
      </c>
      <c r="F155" t="s">
        <v>120</v>
      </c>
      <c r="G155" t="s">
        <v>401</v>
      </c>
      <c r="H155" t="str">
        <f>'3. Recovery'!$D$74</f>
        <v xml:space="preserve"># of community overdose reversals using naloxone </v>
      </c>
      <c r="I155" s="105" t="s">
        <v>253</v>
      </c>
      <c r="J155" t="str">
        <f>IF(ISBLANK('3. Recovery'!$C$74),"",'3. Recovery'!$C$74)</f>
        <v/>
      </c>
      <c r="N155" t="str">
        <f>IF(ISBLANK('3. Recovery'!$F$74),"",'3. Recovery'!$F$74)</f>
        <v/>
      </c>
    </row>
    <row r="156" spans="1:14" x14ac:dyDescent="0.25">
      <c r="A156" t="str">
        <f>IF(ISBLANK(Instructions!$B$17),"",Instructions!$B$17)</f>
        <v/>
      </c>
      <c r="B156" t="str">
        <f>IF(ISBLANK(Instructions!$B$18),"",Instructions!$B$18)</f>
        <v/>
      </c>
      <c r="C156" s="107" t="s">
        <v>372</v>
      </c>
      <c r="D156" s="95">
        <f>IF(ISBLANK('3. Recovery'!$D$4),"",'3. Recovery'!$D$4)</f>
        <v>45474</v>
      </c>
      <c r="E156" s="95">
        <f>IF(ISBLANK('3. Recovery'!$D$5),"",'3. Recovery'!$D$5)</f>
        <v>45838</v>
      </c>
      <c r="F156" t="s">
        <v>120</v>
      </c>
      <c r="G156" s="108" t="s">
        <v>402</v>
      </c>
      <c r="H156" t="str">
        <f>IF(ISBLANK('3. Recovery'!$D$75),"",'3. Recovery'!$D$75)</f>
        <v/>
      </c>
      <c r="I156" s="105" t="s">
        <v>253</v>
      </c>
      <c r="J156" t="str">
        <f>IF(ISBLANK('3. Recovery'!$C$75),"",'3. Recovery'!$C$75)</f>
        <v/>
      </c>
      <c r="K156" t="str">
        <f>IF(ISBLANK('3. Recovery'!$C$76),"",'3. Recovery'!$C$76)</f>
        <v/>
      </c>
      <c r="L156" s="157" t="str">
        <f>IF('3. Recovery'!$E$75="Incomplete","",'3. Recovery'!$E$75)</f>
        <v/>
      </c>
    </row>
    <row r="157" spans="1:14" x14ac:dyDescent="0.25">
      <c r="A157" t="str">
        <f>IF(ISBLANK(Instructions!$B$17),"",Instructions!$B$17)</f>
        <v/>
      </c>
      <c r="B157" t="str">
        <f>IF(ISBLANK(Instructions!$B$18),"",Instructions!$B$18)</f>
        <v/>
      </c>
      <c r="C157" s="107" t="s">
        <v>372</v>
      </c>
      <c r="D157" s="95">
        <f>IF(ISBLANK('3. Recovery'!$D$4),"",'3. Recovery'!$D$4)</f>
        <v>45474</v>
      </c>
      <c r="E157" s="95">
        <f>IF(ISBLANK('3. Recovery'!$D$5),"",'3. Recovery'!$D$5)</f>
        <v>45838</v>
      </c>
      <c r="F157" t="s">
        <v>120</v>
      </c>
      <c r="G157" s="108" t="s">
        <v>403</v>
      </c>
      <c r="H157" t="str">
        <f>IF(ISBLANK('3. Recovery'!$D$77),"",'3. Recovery'!$D$77)</f>
        <v/>
      </c>
      <c r="I157" s="105" t="s">
        <v>253</v>
      </c>
      <c r="J157" t="str">
        <f>IF(ISBLANK('3. Recovery'!$C$77),"",'3. Recovery'!$C$77)</f>
        <v/>
      </c>
      <c r="K157" t="str">
        <f>IF(ISBLANK('3. Recovery'!$C$78),"",'3. Recovery'!$C$78)</f>
        <v/>
      </c>
      <c r="L157" s="157" t="str">
        <f>IF('3. Recovery'!$E$77="Incomplete","",'3. Recovery'!$E$77)</f>
        <v/>
      </c>
    </row>
    <row r="158" spans="1:14" x14ac:dyDescent="0.25">
      <c r="A158" t="str">
        <f>IF(ISBLANK(Instructions!$B$17),"",Instructions!$B$17)</f>
        <v/>
      </c>
      <c r="B158" t="str">
        <f>IF(ISBLANK(Instructions!$B$18),"",Instructions!$B$18)</f>
        <v/>
      </c>
      <c r="C158" s="107" t="s">
        <v>372</v>
      </c>
      <c r="D158" s="95">
        <f>IF(ISBLANK('3. Recovery'!$D$4),"",'3. Recovery'!$D$4)</f>
        <v>45474</v>
      </c>
      <c r="E158" s="95">
        <f>IF(ISBLANK('3. Recovery'!$D$5),"",'3. Recovery'!$D$5)</f>
        <v>45838</v>
      </c>
      <c r="F158" t="s">
        <v>120</v>
      </c>
      <c r="G158" t="s">
        <v>404</v>
      </c>
      <c r="H158" t="str">
        <f>IF(ISBLANK('3. Recovery'!$D$79),"",'3. Recovery'!$D$79)</f>
        <v/>
      </c>
      <c r="I158" s="105" t="s">
        <v>253</v>
      </c>
      <c r="J158" t="str">
        <f>IF(ISBLANK('3. Recovery'!$C$79),"",'3. Recovery'!$C$79)</f>
        <v/>
      </c>
      <c r="K158" t="str">
        <f>IF(ISBLANK('3. Recovery'!$C$80),"",'3. Recovery'!$C$80)</f>
        <v/>
      </c>
      <c r="L158" s="157" t="str">
        <f>IF('3. Recovery'!$E$79="Incomplete","",'3. Recovery'!$E$79)</f>
        <v/>
      </c>
    </row>
    <row r="159" spans="1:14" x14ac:dyDescent="0.25">
      <c r="A159" t="str">
        <f>IF(ISBLANK(Instructions!$B$17),"",Instructions!$B$17)</f>
        <v/>
      </c>
      <c r="B159" t="str">
        <f>IF(ISBLANK(Instructions!$B$18),"",Instructions!$B$18)</f>
        <v/>
      </c>
      <c r="C159" s="107" t="s">
        <v>372</v>
      </c>
      <c r="D159" s="95">
        <f>IF(ISBLANK('3. Recovery'!$D$4),"",'3. Recovery'!$D$4)</f>
        <v>45474</v>
      </c>
      <c r="E159" s="95">
        <f>IF(ISBLANK('3. Recovery'!$D$5),"",'3. Recovery'!$D$5)</f>
        <v>45838</v>
      </c>
      <c r="F159" t="s">
        <v>121</v>
      </c>
      <c r="G159" t="s">
        <v>405</v>
      </c>
      <c r="H159" t="str">
        <f>'3. Recovery'!$B$85</f>
        <v xml:space="preserve">% of residents receiving dispensed buprenorphine prescriptions </v>
      </c>
      <c r="I159" s="105" t="s">
        <v>253</v>
      </c>
      <c r="J159" t="str">
        <f>IF('3. Recovery'!$C$85="yes", 1, IF('3. Recovery'!$C$85="no", 0, ""))</f>
        <v/>
      </c>
      <c r="L159" s="157"/>
      <c r="N159" t="str">
        <f>IF(ISBLANK('3. Recovery'!$F$85),"",'3. Recovery'!$F$85)</f>
        <v/>
      </c>
    </row>
    <row r="160" spans="1:14" x14ac:dyDescent="0.25">
      <c r="A160" t="str">
        <f>IF(ISBLANK(Instructions!$B$17),"",Instructions!$B$17)</f>
        <v/>
      </c>
      <c r="B160" t="str">
        <f>IF(ISBLANK(Instructions!$B$18),"",Instructions!$B$18)</f>
        <v/>
      </c>
      <c r="C160" s="107" t="s">
        <v>372</v>
      </c>
      <c r="D160" s="95">
        <f>IF(ISBLANK('3. Recovery'!$D$4),"",'3. Recovery'!$D$4)</f>
        <v>45474</v>
      </c>
      <c r="E160" s="95">
        <f>IF(ISBLANK('3. Recovery'!$D$5),"",'3. Recovery'!$D$5)</f>
        <v>45838</v>
      </c>
      <c r="F160" t="s">
        <v>121</v>
      </c>
      <c r="G160" t="s">
        <v>406</v>
      </c>
      <c r="H160" t="str">
        <f>'3. Recovery'!$B$86</f>
        <v>Treatment services rate per 100,000 residents, representing # of uninsured people and Medicaid beneficiaries who received treatment for OUD</v>
      </c>
      <c r="I160" s="105" t="s">
        <v>253</v>
      </c>
      <c r="J160" t="str">
        <f>IF('3. Recovery'!$C$86="yes", 1, IF('3. Recovery'!$C$86="no", 0, ""))</f>
        <v/>
      </c>
      <c r="L160" s="157"/>
      <c r="N160" t="str">
        <f>IF(ISBLANK('3. Recovery'!$F$86),"",'3. Recovery'!$F$86)</f>
        <v/>
      </c>
    </row>
    <row r="161" spans="1:14" x14ac:dyDescent="0.25">
      <c r="A161" t="str">
        <f>IF(ISBLANK(Instructions!$B$17),"",Instructions!$B$17)</f>
        <v/>
      </c>
      <c r="B161" t="str">
        <f>IF(ISBLANK(Instructions!$B$18),"",Instructions!$B$18)</f>
        <v/>
      </c>
      <c r="C161" s="107" t="s">
        <v>372</v>
      </c>
      <c r="D161" s="95">
        <f>IF(ISBLANK('3. Recovery'!$D$4),"",'3. Recovery'!$D$4)</f>
        <v>45474</v>
      </c>
      <c r="E161" s="95">
        <f>IF(ISBLANK('3. Recovery'!$D$5),"",'3. Recovery'!$D$5)</f>
        <v>45838</v>
      </c>
      <c r="F161" t="s">
        <v>121</v>
      </c>
      <c r="G161" t="s">
        <v>407</v>
      </c>
      <c r="H161" t="str">
        <f>'3. Recovery'!$B$87</f>
        <v>Overdose death rate per 100,000 residents</v>
      </c>
      <c r="I161" s="105" t="s">
        <v>253</v>
      </c>
      <c r="J161" t="str">
        <f>IF('3. Recovery'!$C$87="yes", 1, IF('3. Recovery'!$C$87="no", 0, ""))</f>
        <v/>
      </c>
      <c r="L161" s="157"/>
      <c r="N161" t="str">
        <f>IF(ISBLANK('3. Recovery'!$F$87),"",'3. Recovery'!$F$87)</f>
        <v/>
      </c>
    </row>
    <row r="162" spans="1:14" x14ac:dyDescent="0.25">
      <c r="A162" t="str">
        <f>IF(ISBLANK(Instructions!$B$17),"",Instructions!$B$17)</f>
        <v/>
      </c>
      <c r="B162" t="str">
        <f>IF(ISBLANK(Instructions!$B$18),"",Instructions!$B$18)</f>
        <v/>
      </c>
      <c r="C162" s="107" t="s">
        <v>372</v>
      </c>
      <c r="D162" s="95">
        <f>IF(ISBLANK('3. Recovery'!$D$4),"",'3. Recovery'!$D$4)</f>
        <v>45474</v>
      </c>
      <c r="E162" s="95">
        <f>IF(ISBLANK('3. Recovery'!$D$5),"",'3. Recovery'!$D$5)</f>
        <v>45838</v>
      </c>
      <c r="F162" t="s">
        <v>121</v>
      </c>
      <c r="G162" t="s">
        <v>408</v>
      </c>
      <c r="H162" t="str">
        <f>'3. Recovery'!$B$88</f>
        <v>Overdose emergency department visits per 100,000 residents</v>
      </c>
      <c r="I162" s="105" t="s">
        <v>253</v>
      </c>
      <c r="J162" t="str">
        <f>IF('3. Recovery'!$C$88="yes", 1, IF('3. Recovery'!$C$88="no", 0, ""))</f>
        <v/>
      </c>
      <c r="L162" s="157"/>
      <c r="N162" t="str">
        <f>IF(ISBLANK('3. Recovery'!$F$88),"",'3. Recovery'!$F$88)</f>
        <v/>
      </c>
    </row>
    <row r="163" spans="1:14" x14ac:dyDescent="0.25">
      <c r="A163" t="str">
        <f>IF(ISBLANK(Instructions!$B$17),"",Instructions!$B$17)</f>
        <v/>
      </c>
      <c r="B163" t="str">
        <f>IF(ISBLANK(Instructions!$B$18),"",Instructions!$B$18)</f>
        <v/>
      </c>
      <c r="C163" s="109" t="s">
        <v>409</v>
      </c>
      <c r="D163" s="95">
        <f>IF(ISBLANK('4. Housing'!$D$4),"",'4. Housing'!$D$4)</f>
        <v>45474</v>
      </c>
      <c r="E163" s="95">
        <f>IF(ISBLANK('4. Housing'!$D$5),"",'4. Housing'!$D$5)</f>
        <v>45838</v>
      </c>
      <c r="F163" t="s">
        <v>116</v>
      </c>
      <c r="G163" t="s">
        <v>410</v>
      </c>
      <c r="H163" t="str">
        <f>'4. Housing'!$B$10</f>
        <v># of unique participants who have OUD, served</v>
      </c>
      <c r="I163" s="105" t="s">
        <v>253</v>
      </c>
      <c r="J163" t="str">
        <f>IF(ISBLANK('4. Housing'!$C$10),"",'4. Housing'!$C$10)</f>
        <v/>
      </c>
      <c r="L163" s="157"/>
      <c r="M163" t="str">
        <f>IF(ISBLANK('4. Housing'!$D$10),"",'4. Housing'!$D$10)</f>
        <v/>
      </c>
      <c r="N163" t="str">
        <f>IF(ISBLANK('4. Housing'!$E$10),"",'4. Housing'!$E$10)</f>
        <v/>
      </c>
    </row>
    <row r="164" spans="1:14" x14ac:dyDescent="0.25">
      <c r="A164" t="str">
        <f>IF(ISBLANK(Instructions!$B$17),"",Instructions!$B$17)</f>
        <v/>
      </c>
      <c r="B164" t="str">
        <f>IF(ISBLANK(Instructions!$B$18),"",Instructions!$B$18)</f>
        <v/>
      </c>
      <c r="C164" s="109" t="s">
        <v>409</v>
      </c>
      <c r="D164" s="95">
        <f>IF(ISBLANK('4. Housing'!$D$4),"",'4. Housing'!$D$4)</f>
        <v>45474</v>
      </c>
      <c r="E164" s="95">
        <f>IF(ISBLANK('4. Housing'!$D$5),"",'4. Housing'!$D$5)</f>
        <v>45838</v>
      </c>
      <c r="F164" t="s">
        <v>116</v>
      </c>
      <c r="G164" t="s">
        <v>411</v>
      </c>
      <c r="H164" t="str">
        <f>'4. Housing'!$B$11</f>
        <v># of people with OUD who received assistance with rent</v>
      </c>
      <c r="I164" s="105" t="s">
        <v>253</v>
      </c>
      <c r="J164" t="str">
        <f>IF(ISBLANK('4. Housing'!$C$11),"",'4. Housing'!$C$11)</f>
        <v/>
      </c>
      <c r="L164" s="157"/>
      <c r="M164" t="str">
        <f>IF(ISBLANK('4. Housing'!$D$11),"",'4. Housing'!$D$11)</f>
        <v/>
      </c>
      <c r="N164" t="str">
        <f>IF(ISBLANK('4. Housing'!$E$11),"",'4. Housing'!$E$11)</f>
        <v/>
      </c>
    </row>
    <row r="165" spans="1:14" x14ac:dyDescent="0.25">
      <c r="A165" t="str">
        <f>IF(ISBLANK(Instructions!$B$17),"",Instructions!$B$17)</f>
        <v/>
      </c>
      <c r="B165" t="str">
        <f>IF(ISBLANK(Instructions!$B$18),"",Instructions!$B$18)</f>
        <v/>
      </c>
      <c r="C165" s="109" t="s">
        <v>409</v>
      </c>
      <c r="D165" s="95">
        <f>IF(ISBLANK('4. Housing'!$D$4),"",'4. Housing'!$D$4)</f>
        <v>45474</v>
      </c>
      <c r="E165" s="95">
        <f>IF(ISBLANK('4. Housing'!$D$5),"",'4. Housing'!$D$5)</f>
        <v>45838</v>
      </c>
      <c r="F165" t="s">
        <v>116</v>
      </c>
      <c r="G165" t="s">
        <v>412</v>
      </c>
      <c r="H165" t="str">
        <f>'4. Housing'!$B$12</f>
        <v># of people with OUD who received assistance with application fees</v>
      </c>
      <c r="I165" s="105" t="s">
        <v>253</v>
      </c>
      <c r="J165" t="str">
        <f>IF(ISBLANK('4. Housing'!$C$12),"",'4. Housing'!$C$12)</f>
        <v/>
      </c>
      <c r="L165" s="157"/>
      <c r="M165" t="str">
        <f>IF(ISBLANK('4. Housing'!$D$12),"",'4. Housing'!$D$12)</f>
        <v/>
      </c>
      <c r="N165" t="str">
        <f>IF(ISBLANK('4. Housing'!$E$12),"",'4. Housing'!$E$12)</f>
        <v/>
      </c>
    </row>
    <row r="166" spans="1:14" x14ac:dyDescent="0.25">
      <c r="A166" t="str">
        <f>IF(ISBLANK(Instructions!$B$17),"",Instructions!$B$17)</f>
        <v/>
      </c>
      <c r="B166" t="str">
        <f>IF(ISBLANK(Instructions!$B$18),"",Instructions!$B$18)</f>
        <v/>
      </c>
      <c r="C166" s="109" t="s">
        <v>409</v>
      </c>
      <c r="D166" s="95">
        <f>IF(ISBLANK('4. Housing'!$D$4),"",'4. Housing'!$D$4)</f>
        <v>45474</v>
      </c>
      <c r="E166" s="95">
        <f>IF(ISBLANK('4. Housing'!$D$5),"",'4. Housing'!$D$5)</f>
        <v>45838</v>
      </c>
      <c r="F166" t="s">
        <v>116</v>
      </c>
      <c r="G166" t="s">
        <v>413</v>
      </c>
      <c r="H166" t="str">
        <f>'4. Housing'!$B$13</f>
        <v># of people with OUD who received assistance with deposits</v>
      </c>
      <c r="I166" s="105" t="s">
        <v>253</v>
      </c>
      <c r="J166" t="str">
        <f>IF(ISBLANK('4. Housing'!$C$13),"",'4. Housing'!$C$13)</f>
        <v/>
      </c>
      <c r="L166" s="157"/>
      <c r="M166" t="str">
        <f>IF(ISBLANK('4. Housing'!$D$13),"",'4. Housing'!$D$13)</f>
        <v/>
      </c>
      <c r="N166" t="str">
        <f>IF(ISBLANK('4. Housing'!$E$13),"",'4. Housing'!$E$13)</f>
        <v/>
      </c>
    </row>
    <row r="167" spans="1:14" x14ac:dyDescent="0.25">
      <c r="A167" t="str">
        <f>IF(ISBLANK(Instructions!$B$17),"",Instructions!$B$17)</f>
        <v/>
      </c>
      <c r="B167" t="str">
        <f>IF(ISBLANK(Instructions!$B$18),"",Instructions!$B$18)</f>
        <v/>
      </c>
      <c r="C167" s="109" t="s">
        <v>409</v>
      </c>
      <c r="D167" s="95">
        <f>IF(ISBLANK('4. Housing'!$D$4),"",'4. Housing'!$D$4)</f>
        <v>45474</v>
      </c>
      <c r="E167" s="95">
        <f>IF(ISBLANK('4. Housing'!$D$5),"",'4. Housing'!$D$5)</f>
        <v>45838</v>
      </c>
      <c r="F167" t="s">
        <v>116</v>
      </c>
      <c r="G167" t="s">
        <v>414</v>
      </c>
      <c r="H167" t="str">
        <f>'4. Housing'!$B$14</f>
        <v># of people with OUD who received assistance with utilities</v>
      </c>
      <c r="I167" s="105" t="s">
        <v>253</v>
      </c>
      <c r="J167" t="str">
        <f>IF(ISBLANK('4. Housing'!$C$14),"",'4. Housing'!$C$14)</f>
        <v/>
      </c>
      <c r="L167" s="157"/>
      <c r="M167" t="str">
        <f>IF(ISBLANK('4. Housing'!$D$14),"",'4. Housing'!$D$14)</f>
        <v/>
      </c>
      <c r="N167" t="str">
        <f>IF(ISBLANK('4. Housing'!$E$14),"",'4. Housing'!$E$14)</f>
        <v/>
      </c>
    </row>
    <row r="168" spans="1:14" x14ac:dyDescent="0.25">
      <c r="A168" t="str">
        <f>IF(ISBLANK(Instructions!$B$17),"",Instructions!$B$17)</f>
        <v/>
      </c>
      <c r="B168" t="str">
        <f>IF(ISBLANK(Instructions!$B$18),"",Instructions!$B$18)</f>
        <v/>
      </c>
      <c r="C168" s="109" t="s">
        <v>409</v>
      </c>
      <c r="D168" s="95">
        <f>IF(ISBLANK('4. Housing'!$D$4),"",'4. Housing'!$D$4)</f>
        <v>45474</v>
      </c>
      <c r="E168" s="95">
        <f>IF(ISBLANK('4. Housing'!$D$5),"",'4. Housing'!$D$5)</f>
        <v>45838</v>
      </c>
      <c r="F168" t="s">
        <v>116</v>
      </c>
      <c r="G168" t="s">
        <v>415</v>
      </c>
      <c r="H168" t="str">
        <f>'4. Housing'!$B$15</f>
        <v># of programs where access is not contingent on sobriety, min. income requirements, lack of a criminal record, completion of treatment, participation in services, or other unnecessary conditions</v>
      </c>
      <c r="I168" s="105" t="s">
        <v>253</v>
      </c>
      <c r="J168" t="str">
        <f>IF(ISBLANK('4. Housing'!$C$15),"",'4. Housing'!$C$15)</f>
        <v/>
      </c>
      <c r="L168" s="157"/>
      <c r="M168" t="str">
        <f>IF(ISBLANK('4. Housing'!$D$15),"",'4. Housing'!$D$15)</f>
        <v/>
      </c>
      <c r="N168" t="str">
        <f>IF(ISBLANK('4. Housing'!$E$15),"",'4. Housing'!$E$15)</f>
        <v/>
      </c>
    </row>
    <row r="169" spans="1:14" x14ac:dyDescent="0.25">
      <c r="A169" t="str">
        <f>IF(ISBLANK(Instructions!$B$17),"",Instructions!$B$17)</f>
        <v/>
      </c>
      <c r="B169" t="str">
        <f>IF(ISBLANK(Instructions!$B$18),"",Instructions!$B$18)</f>
        <v/>
      </c>
      <c r="C169" s="109" t="s">
        <v>409</v>
      </c>
      <c r="D169" s="95">
        <f>IF(ISBLANK('4. Housing'!$D$4),"",'4. Housing'!$D$4)</f>
        <v>45474</v>
      </c>
      <c r="E169" s="95">
        <f>IF(ISBLANK('4. Housing'!$D$5),"",'4. Housing'!$D$5)</f>
        <v>45838</v>
      </c>
      <c r="F169" t="s">
        <v>116</v>
      </c>
      <c r="G169" t="s">
        <v>416</v>
      </c>
      <c r="H169" t="str">
        <f>'4. Housing'!$B$16</f>
        <v># of programs with services which are informed by a harm-reduction philosophy that recognizes that drug and alcohol use and addiction are a part of some tenants’ lives</v>
      </c>
      <c r="I169" s="105" t="s">
        <v>253</v>
      </c>
      <c r="J169" t="str">
        <f>IF(ISBLANK('4. Housing'!$C$16),"",'4. Housing'!$C$16)</f>
        <v/>
      </c>
      <c r="L169" s="157"/>
      <c r="M169" t="str">
        <f>IF(ISBLANK('4. Housing'!$D$16),"",'4. Housing'!$D$16)</f>
        <v/>
      </c>
      <c r="N169" t="str">
        <f>IF(ISBLANK('4. Housing'!$E$16),"",'4. Housing'!$E$16)</f>
        <v/>
      </c>
    </row>
    <row r="170" spans="1:14" x14ac:dyDescent="0.25">
      <c r="A170" t="str">
        <f>IF(ISBLANK(Instructions!$B$17),"",Instructions!$B$17)</f>
        <v/>
      </c>
      <c r="B170" t="str">
        <f>IF(ISBLANK(Instructions!$B$18),"",Instructions!$B$18)</f>
        <v/>
      </c>
      <c r="C170" s="109" t="s">
        <v>409</v>
      </c>
      <c r="D170" s="95">
        <f>IF(ISBLANK('4. Housing'!$D$4),"",'4. Housing'!$D$4)</f>
        <v>45474</v>
      </c>
      <c r="E170" s="95">
        <f>IF(ISBLANK('4. Housing'!$D$5),"",'4. Housing'!$D$5)</f>
        <v>45838</v>
      </c>
      <c r="F170" t="s">
        <v>116</v>
      </c>
      <c r="G170" t="s">
        <v>417</v>
      </c>
      <c r="H170" t="str">
        <f>'4. Housing'!$B$17</f>
        <v># of programs where substance use in and of itself, without other lease violations, is not considered a reason for eviction</v>
      </c>
      <c r="I170" s="105" t="s">
        <v>253</v>
      </c>
      <c r="J170" t="str">
        <f>IF(ISBLANK('4. Housing'!$C$17),"",'4. Housing'!$C$17)</f>
        <v/>
      </c>
      <c r="L170" s="157"/>
      <c r="M170" t="str">
        <f>IF(ISBLANK('4. Housing'!$D$17),"",'4. Housing'!$D$17)</f>
        <v/>
      </c>
      <c r="N170" t="str">
        <f>IF(ISBLANK('4. Housing'!$E$17),"",'4. Housing'!$E$17)</f>
        <v/>
      </c>
    </row>
    <row r="171" spans="1:14" x14ac:dyDescent="0.25">
      <c r="A171" t="str">
        <f>IF(ISBLANK(Instructions!$B$17),"",Instructions!$B$17)</f>
        <v/>
      </c>
      <c r="B171" t="str">
        <f>IF(ISBLANK(Instructions!$B$18),"",Instructions!$B$18)</f>
        <v/>
      </c>
      <c r="C171" s="109" t="s">
        <v>409</v>
      </c>
      <c r="D171" s="95">
        <f>IF(ISBLANK('4. Housing'!$D$4),"",'4. Housing'!$D$4)</f>
        <v>45474</v>
      </c>
      <c r="E171" s="95">
        <f>IF(ISBLANK('4. Housing'!$D$5),"",'4. Housing'!$D$5)</f>
        <v>45838</v>
      </c>
      <c r="F171" t="s">
        <v>116</v>
      </c>
      <c r="G171" t="s">
        <v>418</v>
      </c>
      <c r="H171" t="str">
        <f>'4. Housing'!$B$18</f>
        <v># of programs in contact with the HUD-funded Continuum of Care (CoC) or Balance of State Continuum of Care (BoS CoC) for your area</v>
      </c>
      <c r="I171" s="105" t="s">
        <v>253</v>
      </c>
      <c r="J171" t="str">
        <f>IF(ISBLANK('4. Housing'!$C$18),"",'4. Housing'!$C$18)</f>
        <v/>
      </c>
      <c r="L171" s="157"/>
      <c r="M171" t="str">
        <f>IF(ISBLANK('4. Housing'!$D$18),"",'4. Housing'!$D$18)</f>
        <v/>
      </c>
      <c r="N171" t="str">
        <f>IF(ISBLANK('4. Housing'!$E$18),"",'4. Housing'!$E$18)</f>
        <v/>
      </c>
    </row>
    <row r="172" spans="1:14" x14ac:dyDescent="0.25">
      <c r="A172" t="str">
        <f>IF(ISBLANK(Instructions!$B$17),"",Instructions!$B$17)</f>
        <v/>
      </c>
      <c r="B172" t="str">
        <f>IF(ISBLANK(Instructions!$B$18),"",Instructions!$B$18)</f>
        <v/>
      </c>
      <c r="C172" s="109" t="s">
        <v>409</v>
      </c>
      <c r="D172" s="95">
        <f>IF(ISBLANK('4. Housing'!$D$4),"",'4. Housing'!$D$4)</f>
        <v>45474</v>
      </c>
      <c r="E172" s="95">
        <f>IF(ISBLANK('4. Housing'!$D$5),"",'4. Housing'!$D$5)</f>
        <v>45838</v>
      </c>
      <c r="F172" t="s">
        <v>116</v>
      </c>
      <c r="G172" t="s">
        <v>419</v>
      </c>
      <c r="H172" t="str">
        <f>'4. Housing'!$B$19</f>
        <v># of naloxone kits distributed</v>
      </c>
      <c r="I172" s="105" t="s">
        <v>253</v>
      </c>
      <c r="J172" t="str">
        <f>IF(ISBLANK('4. Housing'!$C$19),"",'4. Housing'!$C$19)</f>
        <v/>
      </c>
      <c r="L172" s="157"/>
      <c r="M172" t="str">
        <f>IF(ISBLANK('4. Housing'!$D$19),"",'4. Housing'!$D$19)</f>
        <v/>
      </c>
      <c r="N172" t="str">
        <f>IF(ISBLANK('4. Housing'!$E$19),"",'4. Housing'!$E$19)</f>
        <v/>
      </c>
    </row>
    <row r="173" spans="1:14" x14ac:dyDescent="0.25">
      <c r="A173" t="str">
        <f>IF(ISBLANK(Instructions!$B$17),"",Instructions!$B$17)</f>
        <v/>
      </c>
      <c r="B173" t="str">
        <f>IF(ISBLANK(Instructions!$B$18),"",Instructions!$B$18)</f>
        <v/>
      </c>
      <c r="C173" s="109" t="s">
        <v>409</v>
      </c>
      <c r="D173" s="95">
        <f>IF(ISBLANK('4. Housing'!$D$4),"",'4. Housing'!$D$4)</f>
        <v>45474</v>
      </c>
      <c r="E173" s="95">
        <f>IF(ISBLANK('4. Housing'!$D$5),"",'4. Housing'!$D$5)</f>
        <v>45838</v>
      </c>
      <c r="F173" t="s">
        <v>116</v>
      </c>
      <c r="G173" t="s">
        <v>420</v>
      </c>
      <c r="H173" t="str">
        <f>IF(ISBLANK('4. Housing'!$B$20),"",'4. Housing'!$B$20)</f>
        <v/>
      </c>
      <c r="I173" s="105" t="s">
        <v>253</v>
      </c>
      <c r="J173" t="str">
        <f>IF(ISBLANK('4. Housing'!$C$20),"",'4. Housing'!$C$20)</f>
        <v/>
      </c>
      <c r="L173" s="157"/>
      <c r="M173" t="str">
        <f>IF(ISBLANK('4. Housing'!$D$20),"",'4. Housing'!$D$20)</f>
        <v/>
      </c>
      <c r="N173" t="str">
        <f>IF(ISBLANK('4. Housing'!$E$20),"",'4. Housing'!$E$20)</f>
        <v/>
      </c>
    </row>
    <row r="174" spans="1:14" x14ac:dyDescent="0.25">
      <c r="A174" t="str">
        <f>IF(ISBLANK(Instructions!$B$17),"",Instructions!$B$17)</f>
        <v/>
      </c>
      <c r="B174" t="str">
        <f>IF(ISBLANK(Instructions!$B$18),"",Instructions!$B$18)</f>
        <v/>
      </c>
      <c r="C174" s="109" t="s">
        <v>409</v>
      </c>
      <c r="D174" s="95">
        <f>IF(ISBLANK('4. Housing'!$D$4),"",'4. Housing'!$D$4)</f>
        <v>45474</v>
      </c>
      <c r="E174" s="95">
        <f>IF(ISBLANK('4. Housing'!$D$5),"",'4. Housing'!$D$5)</f>
        <v>45838</v>
      </c>
      <c r="F174" t="s">
        <v>116</v>
      </c>
      <c r="G174" t="s">
        <v>421</v>
      </c>
      <c r="H174" t="str">
        <f>IF(ISBLANK('4. Housing'!$B$21),"",'4. Housing'!$B$21)</f>
        <v/>
      </c>
      <c r="I174" s="105" t="s">
        <v>253</v>
      </c>
      <c r="J174" t="str">
        <f>IF(ISBLANK('4. Housing'!$C$21),"",'4. Housing'!$C$21)</f>
        <v/>
      </c>
      <c r="L174" s="157"/>
      <c r="M174" t="str">
        <f>IF(ISBLANK('4. Housing'!$D$21),"",'4. Housing'!$D$21)</f>
        <v/>
      </c>
      <c r="N174" t="str">
        <f>IF(ISBLANK('4. Housing'!$E$21),"",'4. Housing'!$E$21)</f>
        <v/>
      </c>
    </row>
    <row r="175" spans="1:14" x14ac:dyDescent="0.25">
      <c r="A175" t="str">
        <f>IF(ISBLANK(Instructions!$B$17),"",Instructions!$B$17)</f>
        <v/>
      </c>
      <c r="B175" t="str">
        <f>IF(ISBLANK(Instructions!$B$18),"",Instructions!$B$18)</f>
        <v/>
      </c>
      <c r="C175" s="109" t="s">
        <v>409</v>
      </c>
      <c r="D175" s="95">
        <f>IF(ISBLANK('4. Housing'!$D$4),"",'4. Housing'!$D$4)</f>
        <v>45474</v>
      </c>
      <c r="E175" s="95">
        <f>IF(ISBLANK('4. Housing'!$D$5),"",'4. Housing'!$D$5)</f>
        <v>45838</v>
      </c>
      <c r="F175" t="s">
        <v>116</v>
      </c>
      <c r="G175" t="s">
        <v>422</v>
      </c>
      <c r="H175" t="str">
        <f>IF(ISBLANK('4. Housing'!$B$22),"",'4. Housing'!$B$22)</f>
        <v/>
      </c>
      <c r="I175" s="105" t="s">
        <v>253</v>
      </c>
      <c r="J175" t="str">
        <f>IF(ISBLANK('4. Housing'!$C$22),"",'4. Housing'!$C$22)</f>
        <v/>
      </c>
      <c r="L175" s="157"/>
      <c r="M175" t="str">
        <f>IF(ISBLANK('4. Housing'!$D$22),"",'4. Housing'!$D$22)</f>
        <v/>
      </c>
      <c r="N175" t="str">
        <f>IF(ISBLANK('4. Housing'!$E$22),"",'4. Housing'!$E$22)</f>
        <v/>
      </c>
    </row>
    <row r="176" spans="1:14" x14ac:dyDescent="0.25">
      <c r="A176" t="str">
        <f>IF(ISBLANK(Instructions!$B$17),"",Instructions!$B$17)</f>
        <v/>
      </c>
      <c r="B176" t="str">
        <f>IF(ISBLANK(Instructions!$B$18),"",Instructions!$B$18)</f>
        <v/>
      </c>
      <c r="C176" s="109" t="s">
        <v>409</v>
      </c>
      <c r="D176" s="95">
        <f>IF(ISBLANK('4. Housing'!$D$4),"",'4. Housing'!$D$4)</f>
        <v>45474</v>
      </c>
      <c r="E176" s="95">
        <f>IF(ISBLANK('4. Housing'!$D$5),"",'4. Housing'!$D$5)</f>
        <v>45838</v>
      </c>
      <c r="F176" t="s">
        <v>116</v>
      </c>
      <c r="G176" t="s">
        <v>410</v>
      </c>
      <c r="H176" s="105" t="str">
        <f>'4. Housing'!$B$10</f>
        <v># of unique participants who have OUD, served</v>
      </c>
      <c r="I176" s="105" t="s">
        <v>385</v>
      </c>
      <c r="L176" s="157"/>
      <c r="N176" t="str">
        <f>IF(ISBLANK('4. Housing'!$D$26),"",'4. Housing'!$D$26)</f>
        <v/>
      </c>
    </row>
    <row r="177" spans="1:14" x14ac:dyDescent="0.25">
      <c r="A177" t="str">
        <f>IF(ISBLANK(Instructions!$B$17),"",Instructions!$B$17)</f>
        <v/>
      </c>
      <c r="B177" t="str">
        <f>IF(ISBLANK(Instructions!$B$18),"",Instructions!$B$18)</f>
        <v/>
      </c>
      <c r="C177" s="109" t="s">
        <v>409</v>
      </c>
      <c r="D177" s="95">
        <f>IF(ISBLANK('4. Housing'!$D$4),"",'4. Housing'!$D$4)</f>
        <v>45474</v>
      </c>
      <c r="E177" s="95">
        <f>IF(ISBLANK('4. Housing'!$D$5),"",'4. Housing'!$D$5)</f>
        <v>45838</v>
      </c>
      <c r="F177" t="s">
        <v>116</v>
      </c>
      <c r="G177" t="s">
        <v>410</v>
      </c>
      <c r="H177" s="105" t="str">
        <f>'4. Housing'!$B$10</f>
        <v># of unique participants who have OUD, served</v>
      </c>
      <c r="I177" s="105" t="s">
        <v>343</v>
      </c>
      <c r="J177" t="str">
        <f>IF(ISBLANK('4. Housing'!$C$28),"",'4. Housing'!$C$28)</f>
        <v/>
      </c>
      <c r="L177" s="157"/>
      <c r="N177" t="str">
        <f>IF(ISBLANK('4. Housing'!$D$28),"",'4. Housing'!$D$28)</f>
        <v/>
      </c>
    </row>
    <row r="178" spans="1:14" x14ac:dyDescent="0.25">
      <c r="A178" t="str">
        <f>IF(ISBLANK(Instructions!$B$17),"",Instructions!$B$17)</f>
        <v/>
      </c>
      <c r="B178" t="str">
        <f>IF(ISBLANK(Instructions!$B$18),"",Instructions!$B$18)</f>
        <v/>
      </c>
      <c r="C178" s="109" t="s">
        <v>409</v>
      </c>
      <c r="D178" s="95">
        <f>IF(ISBLANK('4. Housing'!$D$4),"",'4. Housing'!$D$4)</f>
        <v>45474</v>
      </c>
      <c r="E178" s="95">
        <f>IF(ISBLANK('4. Housing'!$D$5),"",'4. Housing'!$D$5)</f>
        <v>45838</v>
      </c>
      <c r="F178" t="s">
        <v>116</v>
      </c>
      <c r="G178" t="s">
        <v>410</v>
      </c>
      <c r="H178" s="105" t="str">
        <f>'4. Housing'!$B$10</f>
        <v># of unique participants who have OUD, served</v>
      </c>
      <c r="I178" s="105" t="s">
        <v>344</v>
      </c>
      <c r="J178" t="str">
        <f>IF(ISBLANK('4. Housing'!$C$29),"",'4. Housing'!$C$29)</f>
        <v/>
      </c>
      <c r="L178" s="157"/>
      <c r="N178" t="str">
        <f>IF(ISBLANK('4. Housing'!$D$29),"",'4. Housing'!$D$29)</f>
        <v/>
      </c>
    </row>
    <row r="179" spans="1:14" x14ac:dyDescent="0.25">
      <c r="A179" t="str">
        <f>IF(ISBLANK(Instructions!$B$17),"",Instructions!$B$17)</f>
        <v/>
      </c>
      <c r="B179" t="str">
        <f>IF(ISBLANK(Instructions!$B$18),"",Instructions!$B$18)</f>
        <v/>
      </c>
      <c r="C179" s="109" t="s">
        <v>409</v>
      </c>
      <c r="D179" s="95">
        <f>IF(ISBLANK('4. Housing'!$D$4),"",'4. Housing'!$D$4)</f>
        <v>45474</v>
      </c>
      <c r="E179" s="95">
        <f>IF(ISBLANK('4. Housing'!$D$5),"",'4. Housing'!$D$5)</f>
        <v>45838</v>
      </c>
      <c r="F179" t="s">
        <v>116</v>
      </c>
      <c r="G179" t="s">
        <v>410</v>
      </c>
      <c r="H179" s="105" t="str">
        <f>'4. Housing'!$B$10</f>
        <v># of unique participants who have OUD, served</v>
      </c>
      <c r="I179" s="105" t="s">
        <v>345</v>
      </c>
      <c r="J179" t="str">
        <f>IF(ISBLANK('4. Housing'!$C$30),"",'4. Housing'!$C$30)</f>
        <v/>
      </c>
      <c r="L179" s="157"/>
      <c r="N179" t="str">
        <f>IF(ISBLANK('4. Housing'!$D$30),"",'4. Housing'!$D$30)</f>
        <v/>
      </c>
    </row>
    <row r="180" spans="1:14" x14ac:dyDescent="0.25">
      <c r="A180" t="str">
        <f>IF(ISBLANK(Instructions!$B$17),"",Instructions!$B$17)</f>
        <v/>
      </c>
      <c r="B180" t="str">
        <f>IF(ISBLANK(Instructions!$B$18),"",Instructions!$B$18)</f>
        <v/>
      </c>
      <c r="C180" s="109" t="s">
        <v>409</v>
      </c>
      <c r="D180" s="95">
        <f>IF(ISBLANK('4. Housing'!$D$4),"",'4. Housing'!$D$4)</f>
        <v>45474</v>
      </c>
      <c r="E180" s="95">
        <f>IF(ISBLANK('4. Housing'!$D$5),"",'4. Housing'!$D$5)</f>
        <v>45838</v>
      </c>
      <c r="F180" t="s">
        <v>116</v>
      </c>
      <c r="G180" t="s">
        <v>410</v>
      </c>
      <c r="H180" s="105" t="str">
        <f>'4. Housing'!$B$10</f>
        <v># of unique participants who have OUD, served</v>
      </c>
      <c r="I180" s="105" t="s">
        <v>346</v>
      </c>
      <c r="J180" t="str">
        <f>IF(ISBLANK('4. Housing'!$C$31),"",'4. Housing'!$C$31)</f>
        <v/>
      </c>
      <c r="L180" s="157"/>
      <c r="N180" t="str">
        <f>IF(ISBLANK('4. Housing'!$D$31),"",'4. Housing'!$D$31)</f>
        <v/>
      </c>
    </row>
    <row r="181" spans="1:14" x14ac:dyDescent="0.25">
      <c r="A181" t="str">
        <f>IF(ISBLANK(Instructions!$B$17),"",Instructions!$B$17)</f>
        <v/>
      </c>
      <c r="B181" t="str">
        <f>IF(ISBLANK(Instructions!$B$18),"",Instructions!$B$18)</f>
        <v/>
      </c>
      <c r="C181" s="109" t="s">
        <v>409</v>
      </c>
      <c r="D181" s="95">
        <f>IF(ISBLANK('4. Housing'!$D$4),"",'4. Housing'!$D$4)</f>
        <v>45474</v>
      </c>
      <c r="E181" s="95">
        <f>IF(ISBLANK('4. Housing'!$D$5),"",'4. Housing'!$D$5)</f>
        <v>45838</v>
      </c>
      <c r="F181" t="s">
        <v>116</v>
      </c>
      <c r="G181" t="s">
        <v>410</v>
      </c>
      <c r="H181" s="105" t="str">
        <f>'4. Housing'!$B$10</f>
        <v># of unique participants who have OUD, served</v>
      </c>
      <c r="I181" s="105" t="s">
        <v>347</v>
      </c>
      <c r="J181" t="str">
        <f>IF(ISBLANK('4. Housing'!$C$32),"",'4. Housing'!$C$32)</f>
        <v/>
      </c>
      <c r="L181" s="157"/>
      <c r="N181" t="str">
        <f>IF(ISBLANK('4. Housing'!$D$32),"",'4. Housing'!$D$32)</f>
        <v/>
      </c>
    </row>
    <row r="182" spans="1:14" x14ac:dyDescent="0.25">
      <c r="A182" t="str">
        <f>IF(ISBLANK(Instructions!$B$17),"",Instructions!$B$17)</f>
        <v/>
      </c>
      <c r="B182" t="str">
        <f>IF(ISBLANK(Instructions!$B$18),"",Instructions!$B$18)</f>
        <v/>
      </c>
      <c r="C182" s="109" t="s">
        <v>409</v>
      </c>
      <c r="D182" s="95">
        <f>IF(ISBLANK('4. Housing'!$D$4),"",'4. Housing'!$D$4)</f>
        <v>45474</v>
      </c>
      <c r="E182" s="95">
        <f>IF(ISBLANK('4. Housing'!$D$5),"",'4. Housing'!$D$5)</f>
        <v>45838</v>
      </c>
      <c r="F182" t="s">
        <v>116</v>
      </c>
      <c r="G182" t="s">
        <v>410</v>
      </c>
      <c r="H182" s="105" t="str">
        <f>'4. Housing'!$B$10</f>
        <v># of unique participants who have OUD, served</v>
      </c>
      <c r="I182" s="105" t="s">
        <v>348</v>
      </c>
      <c r="J182" t="str">
        <f>IF(ISBLANK('4. Housing'!$C$33),"",'4. Housing'!$C$33)</f>
        <v/>
      </c>
      <c r="L182" s="157"/>
      <c r="N182" t="str">
        <f>IF(ISBLANK('4. Housing'!$D$33),"",'4. Housing'!$D$33)</f>
        <v/>
      </c>
    </row>
    <row r="183" spans="1:14" x14ac:dyDescent="0.25">
      <c r="A183" t="str">
        <f>IF(ISBLANK(Instructions!$B$17),"",Instructions!$B$17)</f>
        <v/>
      </c>
      <c r="B183" t="str">
        <f>IF(ISBLANK(Instructions!$B$18),"",Instructions!$B$18)</f>
        <v/>
      </c>
      <c r="C183" s="109" t="s">
        <v>409</v>
      </c>
      <c r="D183" s="95">
        <f>IF(ISBLANK('4. Housing'!$D$4),"",'4. Housing'!$D$4)</f>
        <v>45474</v>
      </c>
      <c r="E183" s="95">
        <f>IF(ISBLANK('4. Housing'!$D$5),"",'4. Housing'!$D$5)</f>
        <v>45838</v>
      </c>
      <c r="F183" t="s">
        <v>116</v>
      </c>
      <c r="G183" t="s">
        <v>410</v>
      </c>
      <c r="H183" s="105" t="str">
        <f>'4. Housing'!$B$10</f>
        <v># of unique participants who have OUD, served</v>
      </c>
      <c r="I183" s="105" t="s">
        <v>349</v>
      </c>
      <c r="J183" t="str">
        <f>IF(ISBLANK('4. Housing'!$C$34),"",'4. Housing'!$C$34)</f>
        <v/>
      </c>
      <c r="L183" s="157"/>
      <c r="N183" t="str">
        <f>IF(ISBLANK('4. Housing'!$D$34),"",'4. Housing'!$D$34)</f>
        <v/>
      </c>
    </row>
    <row r="184" spans="1:14" x14ac:dyDescent="0.25">
      <c r="A184" t="str">
        <f>IF(ISBLANK(Instructions!$B$17),"",Instructions!$B$17)</f>
        <v/>
      </c>
      <c r="B184" t="str">
        <f>IF(ISBLANK(Instructions!$B$18),"",Instructions!$B$18)</f>
        <v/>
      </c>
      <c r="C184" s="109" t="s">
        <v>409</v>
      </c>
      <c r="D184" s="95">
        <f>IF(ISBLANK('4. Housing'!$D$4),"",'4. Housing'!$D$4)</f>
        <v>45474</v>
      </c>
      <c r="E184" s="95">
        <f>IF(ISBLANK('4. Housing'!$D$5),"",'4. Housing'!$D$5)</f>
        <v>45838</v>
      </c>
      <c r="F184" t="s">
        <v>118</v>
      </c>
      <c r="G184" t="s">
        <v>410</v>
      </c>
      <c r="H184" s="105" t="str">
        <f>'4. Housing'!$B$10</f>
        <v># of unique participants who have OUD, served</v>
      </c>
      <c r="I184" s="105" t="s">
        <v>350</v>
      </c>
      <c r="J184" t="str">
        <f>IF(ISBLANK('4. Housing'!$C$35),"",'4. Housing'!$C$35)</f>
        <v/>
      </c>
      <c r="L184" s="157"/>
      <c r="N184" t="str">
        <f>IF(ISBLANK('4. Housing'!$D$35),"",'4. Housing'!$D$35)</f>
        <v/>
      </c>
    </row>
    <row r="185" spans="1:14" x14ac:dyDescent="0.25">
      <c r="A185" t="str">
        <f>IF(ISBLANK(Instructions!$B$17),"",Instructions!$B$17)</f>
        <v/>
      </c>
      <c r="B185" t="str">
        <f>IF(ISBLANK(Instructions!$B$18),"",Instructions!$B$18)</f>
        <v/>
      </c>
      <c r="C185" s="109" t="s">
        <v>409</v>
      </c>
      <c r="D185" s="95">
        <f>IF(ISBLANK('4. Housing'!$D$4),"",'4. Housing'!$D$4)</f>
        <v>45474</v>
      </c>
      <c r="E185" s="95">
        <f>IF(ISBLANK('4. Housing'!$D$5),"",'4. Housing'!$D$5)</f>
        <v>45838</v>
      </c>
      <c r="F185" t="s">
        <v>118</v>
      </c>
      <c r="G185" t="s">
        <v>423</v>
      </c>
      <c r="H185" t="str">
        <f>'4. Housing'!$D$43</f>
        <v xml:space="preserve">% of participants with OUD who have been assisted with rent  </v>
      </c>
      <c r="I185" s="105" t="s">
        <v>253</v>
      </c>
      <c r="J185" t="str">
        <f>IF(ISBLANK('4. Housing'!$C$43),"",'4. Housing'!$C$43)</f>
        <v/>
      </c>
      <c r="K185" t="str">
        <f>IF(ISBLANK('4. Housing'!$C$44),"",'4. Housing'!$C$44)</f>
        <v/>
      </c>
      <c r="L185" s="157" t="str">
        <f>IF('4. Housing'!$E$43="Incomplete","",'4. Housing'!$E$43)</f>
        <v/>
      </c>
      <c r="N185" t="str">
        <f>IF(ISBLANK('4. Housing'!$F$43),"",'4. Housing'!$F$43)</f>
        <v/>
      </c>
    </row>
    <row r="186" spans="1:14" x14ac:dyDescent="0.25">
      <c r="A186" t="str">
        <f>IF(ISBLANK(Instructions!$B$17),"",Instructions!$B$17)</f>
        <v/>
      </c>
      <c r="B186" t="str">
        <f>IF(ISBLANK(Instructions!$B$18),"",Instructions!$B$18)</f>
        <v/>
      </c>
      <c r="C186" s="109" t="s">
        <v>409</v>
      </c>
      <c r="D186" s="95">
        <f>IF(ISBLANK('4. Housing'!$D$4),"",'4. Housing'!$D$4)</f>
        <v>45474</v>
      </c>
      <c r="E186" s="95">
        <f>IF(ISBLANK('4. Housing'!$D$5),"",'4. Housing'!$D$5)</f>
        <v>45838</v>
      </c>
      <c r="F186" t="s">
        <v>118</v>
      </c>
      <c r="G186" t="s">
        <v>424</v>
      </c>
      <c r="H186" t="str">
        <f>'4. Housing'!$D$45</f>
        <v>% of participants with OUD who have been assisted with application fees</v>
      </c>
      <c r="I186" s="105" t="s">
        <v>253</v>
      </c>
      <c r="J186" t="str">
        <f>IF(ISBLANK('4. Housing'!$C$45),"",'4. Housing'!$C$45)</f>
        <v/>
      </c>
      <c r="K186" t="str">
        <f>IF(ISBLANK('4. Housing'!$C$46),"",'4. Housing'!$C$46)</f>
        <v/>
      </c>
      <c r="L186" s="157" t="str">
        <f>IF('4. Housing'!$E$45="Incomplete","",'4. Housing'!$E$45)</f>
        <v/>
      </c>
      <c r="N186" t="str">
        <f>IF(ISBLANK('4. Housing'!$F$45),"",'4. Housing'!$F$45)</f>
        <v/>
      </c>
    </row>
    <row r="187" spans="1:14" x14ac:dyDescent="0.25">
      <c r="A187" t="str">
        <f>IF(ISBLANK(Instructions!$B$17),"",Instructions!$B$17)</f>
        <v/>
      </c>
      <c r="B187" t="str">
        <f>IF(ISBLANK(Instructions!$B$18),"",Instructions!$B$18)</f>
        <v/>
      </c>
      <c r="C187" s="109" t="s">
        <v>409</v>
      </c>
      <c r="D187" s="95">
        <f>IF(ISBLANK('4. Housing'!$D$4),"",'4. Housing'!$D$4)</f>
        <v>45474</v>
      </c>
      <c r="E187" s="95">
        <f>IF(ISBLANK('4. Housing'!$D$5),"",'4. Housing'!$D$5)</f>
        <v>45838</v>
      </c>
      <c r="F187" t="s">
        <v>118</v>
      </c>
      <c r="G187" t="s">
        <v>425</v>
      </c>
      <c r="H187" t="str">
        <f>'4. Housing'!$D$47</f>
        <v>% of participants with OUD who have been assisted with deposits</v>
      </c>
      <c r="I187" s="105" t="s">
        <v>253</v>
      </c>
      <c r="J187" t="str">
        <f>IF(ISBLANK('4. Housing'!$C$47),"",'4. Housing'!$C$47)</f>
        <v/>
      </c>
      <c r="K187" t="str">
        <f>IF(ISBLANK('4. Housing'!$C$48),"",'4. Housing'!$C$48)</f>
        <v/>
      </c>
      <c r="L187" s="157" t="str">
        <f>IF('4. Housing'!$E$47="Incomplete","",'4. Housing'!$E$47)</f>
        <v/>
      </c>
      <c r="N187" t="str">
        <f>IF(ISBLANK('4. Housing'!$F$47),"",'4. Housing'!$F$47)</f>
        <v/>
      </c>
    </row>
    <row r="188" spans="1:14" x14ac:dyDescent="0.25">
      <c r="A188" t="str">
        <f>IF(ISBLANK(Instructions!$B$17),"",Instructions!$B$17)</f>
        <v/>
      </c>
      <c r="B188" t="str">
        <f>IF(ISBLANK(Instructions!$B$18),"",Instructions!$B$18)</f>
        <v/>
      </c>
      <c r="C188" s="109" t="s">
        <v>409</v>
      </c>
      <c r="D188" s="95">
        <f>IF(ISBLANK('4. Housing'!$D$4),"",'4. Housing'!$D$4)</f>
        <v>45474</v>
      </c>
      <c r="E188" s="95">
        <f>IF(ISBLANK('4. Housing'!$D$5),"",'4. Housing'!$D$5)</f>
        <v>45838</v>
      </c>
      <c r="F188" t="s">
        <v>118</v>
      </c>
      <c r="G188" t="s">
        <v>426</v>
      </c>
      <c r="H188" t="str">
        <f>'4. Housing'!$D$49</f>
        <v>% of participants with OUD who have been assisted with utilities</v>
      </c>
      <c r="I188" s="105" t="s">
        <v>253</v>
      </c>
      <c r="J188" t="str">
        <f>IF(ISBLANK('4. Housing'!$C$49),"",'4. Housing'!$C$49)</f>
        <v/>
      </c>
      <c r="K188" t="str">
        <f>IF(ISBLANK('4. Housing'!$C$50),"",'4. Housing'!$C$50)</f>
        <v/>
      </c>
      <c r="L188" s="157" t="str">
        <f>IF('4. Housing'!$E$49="Incomplete","",'4. Housing'!$E$49)</f>
        <v/>
      </c>
      <c r="N188" t="str">
        <f>IF(ISBLANK('4. Housing'!$F$49),"",'4. Housing'!$F$49)</f>
        <v/>
      </c>
    </row>
    <row r="189" spans="1:14" x14ac:dyDescent="0.25">
      <c r="A189" t="str">
        <f>IF(ISBLANK(Instructions!$B$17),"",Instructions!$B$17)</f>
        <v/>
      </c>
      <c r="B189" t="str">
        <f>IF(ISBLANK(Instructions!$B$18),"",Instructions!$B$18)</f>
        <v/>
      </c>
      <c r="C189" s="109" t="s">
        <v>409</v>
      </c>
      <c r="D189" s="95">
        <f>IF(ISBLANK('4. Housing'!$D$4),"",'4. Housing'!$D$4)</f>
        <v>45474</v>
      </c>
      <c r="E189" s="95">
        <f>IF(ISBLANK('4. Housing'!$D$5),"",'4. Housing'!$D$5)</f>
        <v>45838</v>
      </c>
      <c r="F189" t="s">
        <v>118</v>
      </c>
      <c r="G189" t="s">
        <v>427</v>
      </c>
      <c r="H189" t="str">
        <f>'4. Housing'!$D$51</f>
        <v xml:space="preserve">% of participants with OUD who have achieved individual plans/treatment goals </v>
      </c>
      <c r="I189" s="105" t="s">
        <v>253</v>
      </c>
      <c r="J189" t="str">
        <f>IF(ISBLANK('4. Housing'!$C$51),"",'4. Housing'!$C$51)</f>
        <v/>
      </c>
      <c r="K189" t="str">
        <f>IF(ISBLANK('4. Housing'!$C$52),"",'4. Housing'!$C$52)</f>
        <v/>
      </c>
      <c r="L189" s="157" t="str">
        <f>IF('4. Housing'!$E$51="Incomplete","",'4. Housing'!$E$51)</f>
        <v/>
      </c>
      <c r="N189" t="str">
        <f>IF(ISBLANK('4. Housing'!$F$51),"",'4. Housing'!$F$51)</f>
        <v/>
      </c>
    </row>
    <row r="190" spans="1:14" x14ac:dyDescent="0.25">
      <c r="A190" t="str">
        <f>IF(ISBLANK(Instructions!$B$17),"",Instructions!$B$17)</f>
        <v/>
      </c>
      <c r="B190" t="str">
        <f>IF(ISBLANK(Instructions!$B$18),"",Instructions!$B$18)</f>
        <v/>
      </c>
      <c r="C190" s="109" t="s">
        <v>409</v>
      </c>
      <c r="D190" s="95">
        <f>IF(ISBLANK('4. Housing'!$D$4),"",'4. Housing'!$D$4)</f>
        <v>45474</v>
      </c>
      <c r="E190" s="95">
        <f>IF(ISBLANK('4. Housing'!$D$5),"",'4. Housing'!$D$5)</f>
        <v>45838</v>
      </c>
      <c r="F190" t="s">
        <v>118</v>
      </c>
      <c r="G190" t="s">
        <v>428</v>
      </c>
      <c r="H190" t="str">
        <f>'4. Housing'!$D$53</f>
        <v xml:space="preserve">% of participants with OUD needing crisis services/hospitalization </v>
      </c>
      <c r="I190" s="105" t="s">
        <v>253</v>
      </c>
      <c r="J190" t="str">
        <f>IF(ISBLANK('4. Housing'!$C$53),"",'4. Housing'!$C$53)</f>
        <v/>
      </c>
      <c r="K190" t="str">
        <f>IF(ISBLANK('4. Housing'!$C$54),"",'4. Housing'!$C$54)</f>
        <v/>
      </c>
      <c r="L190" s="157" t="str">
        <f>IF('4. Housing'!$E$53="Incomplete","",'4. Housing'!$E$53)</f>
        <v/>
      </c>
      <c r="N190" t="str">
        <f>IF(ISBLANK('4. Housing'!$F$53),"",'4. Housing'!$F$53)</f>
        <v/>
      </c>
    </row>
    <row r="191" spans="1:14" x14ac:dyDescent="0.25">
      <c r="A191" t="str">
        <f>IF(ISBLANK(Instructions!$B$17),"",Instructions!$B$17)</f>
        <v/>
      </c>
      <c r="B191" t="str">
        <f>IF(ISBLANK(Instructions!$B$18),"",Instructions!$B$18)</f>
        <v/>
      </c>
      <c r="C191" s="109" t="s">
        <v>409</v>
      </c>
      <c r="D191" s="95">
        <f>IF(ISBLANK('4. Housing'!$D$4),"",'4. Housing'!$D$4)</f>
        <v>45474</v>
      </c>
      <c r="E191" s="95">
        <f>IF(ISBLANK('4. Housing'!$D$5),"",'4. Housing'!$D$5)</f>
        <v>45838</v>
      </c>
      <c r="F191" t="s">
        <v>118</v>
      </c>
      <c r="G191" t="s">
        <v>429</v>
      </c>
      <c r="H191" t="str">
        <f>'4. Housing'!$D$55</f>
        <v>Average # of days from initial referral to primary engagement</v>
      </c>
      <c r="I191" s="105" t="s">
        <v>253</v>
      </c>
      <c r="J191" t="str">
        <f>IF(ISBLANK('4. Housing'!$C$55),"",'4. Housing'!$C$55)</f>
        <v/>
      </c>
      <c r="L191" s="157"/>
      <c r="N191" t="str">
        <f>IF(ISBLANK('4. Housing'!$F$55),"",'4. Housing'!$F$55)</f>
        <v/>
      </c>
    </row>
    <row r="192" spans="1:14" x14ac:dyDescent="0.25">
      <c r="A192" t="str">
        <f>IF(ISBLANK(Instructions!$B$17),"",Instructions!$B$17)</f>
        <v/>
      </c>
      <c r="B192" t="str">
        <f>IF(ISBLANK(Instructions!$B$18),"",Instructions!$B$18)</f>
        <v/>
      </c>
      <c r="C192" s="109" t="s">
        <v>409</v>
      </c>
      <c r="D192" s="95">
        <f>IF(ISBLANK('4. Housing'!$D$4),"",'4. Housing'!$D$4)</f>
        <v>45474</v>
      </c>
      <c r="E192" s="95">
        <f>IF(ISBLANK('4. Housing'!$D$5),"",'4. Housing'!$D$5)</f>
        <v>45838</v>
      </c>
      <c r="F192" t="s">
        <v>118</v>
      </c>
      <c r="G192" t="s">
        <v>430</v>
      </c>
      <c r="H192" t="str">
        <f>'4. Housing'!$D$56</f>
        <v>% of participants who have OUD, who are satisfied w/ services</v>
      </c>
      <c r="I192" s="105" t="s">
        <v>253</v>
      </c>
      <c r="J192" t="str">
        <f>IF(ISBLANK('4. Housing'!$C$56),"",'4. Housing'!$C$56)</f>
        <v/>
      </c>
      <c r="K192" t="str">
        <f>IF(ISBLANK('4. Housing'!$C$57),"",'4. Housing'!$C$57)</f>
        <v/>
      </c>
      <c r="L192" s="157" t="str">
        <f>IF('4. Housing'!$E$56="Incomplete","",'4. Housing'!$E$56)</f>
        <v/>
      </c>
      <c r="N192" t="str">
        <f>IF(ISBLANK('4. Housing'!$F$56),"",'4. Housing'!$F$56)</f>
        <v/>
      </c>
    </row>
    <row r="193" spans="1:14" x14ac:dyDescent="0.25">
      <c r="A193" t="str">
        <f>IF(ISBLANK(Instructions!$B$17),"",Instructions!$B$17)</f>
        <v/>
      </c>
      <c r="B193" t="str">
        <f>IF(ISBLANK(Instructions!$B$18),"",Instructions!$B$18)</f>
        <v/>
      </c>
      <c r="C193" s="109" t="s">
        <v>409</v>
      </c>
      <c r="D193" s="95">
        <f>IF(ISBLANK('4. Housing'!$D$4),"",'4. Housing'!$D$4)</f>
        <v>45474</v>
      </c>
      <c r="E193" s="95">
        <f>IF(ISBLANK('4. Housing'!$D$5),"",'4. Housing'!$D$5)</f>
        <v>45838</v>
      </c>
      <c r="F193" t="s">
        <v>118</v>
      </c>
      <c r="G193" t="s">
        <v>431</v>
      </c>
      <c r="H193" t="str">
        <f>IF(ISBLANK('4. Housing'!$D$58),"",'4. Housing'!$D$58)</f>
        <v/>
      </c>
      <c r="I193" s="105" t="s">
        <v>253</v>
      </c>
      <c r="J193" t="str">
        <f>IF(ISBLANK('4. Housing'!$C$58),"",'4. Housing'!$C$58)</f>
        <v/>
      </c>
      <c r="K193" t="str">
        <f>IF(ISBLANK('4. Housing'!$C$59),"",'4. Housing'!$C$59)</f>
        <v/>
      </c>
      <c r="L193" s="157" t="str">
        <f>IF('4. Housing'!$E$58="Incomplete","",'4. Housing'!$E$58)</f>
        <v/>
      </c>
      <c r="N193" t="str">
        <f>IF(ISBLANK('4. Housing'!$F$58),"",'4. Housing'!$F$58)</f>
        <v/>
      </c>
    </row>
    <row r="194" spans="1:14" x14ac:dyDescent="0.25">
      <c r="A194" t="str">
        <f>IF(ISBLANK(Instructions!$B$17),"",Instructions!$B$17)</f>
        <v/>
      </c>
      <c r="B194" t="str">
        <f>IF(ISBLANK(Instructions!$B$18),"",Instructions!$B$18)</f>
        <v/>
      </c>
      <c r="C194" s="109" t="s">
        <v>409</v>
      </c>
      <c r="D194" s="95">
        <f>IF(ISBLANK('4. Housing'!$D$4),"",'4. Housing'!$D$4)</f>
        <v>45474</v>
      </c>
      <c r="E194" s="95">
        <f>IF(ISBLANK('4. Housing'!$D$5),"",'4. Housing'!$D$5)</f>
        <v>45838</v>
      </c>
      <c r="F194" t="s">
        <v>118</v>
      </c>
      <c r="G194" t="s">
        <v>432</v>
      </c>
      <c r="H194" t="str">
        <f>IF(ISBLANK('4. Housing'!$D$60),"",'4. Housing'!$D$60)</f>
        <v/>
      </c>
      <c r="I194" s="105" t="s">
        <v>253</v>
      </c>
      <c r="J194" t="str">
        <f>IF(ISBLANK('4. Housing'!$C$60),"",'4. Housing'!$C$60)</f>
        <v/>
      </c>
      <c r="K194" t="str">
        <f>IF(ISBLANK('4. Housing'!$C$61),"",'4. Housing'!$C$61)</f>
        <v/>
      </c>
      <c r="L194" s="157" t="str">
        <f>IF('4. Housing'!$E$60="Incomplete","",'4. Housing'!$E$60)</f>
        <v/>
      </c>
      <c r="N194" t="str">
        <f>IF(ISBLANK('4. Housing'!$F$60),"",'4. Housing'!$F$60)</f>
        <v/>
      </c>
    </row>
    <row r="195" spans="1:14" x14ac:dyDescent="0.25">
      <c r="A195" t="str">
        <f>IF(ISBLANK(Instructions!$B$17),"",Instructions!$B$17)</f>
        <v/>
      </c>
      <c r="B195" t="str">
        <f>IF(ISBLANK(Instructions!$B$18),"",Instructions!$B$18)</f>
        <v/>
      </c>
      <c r="C195" s="109" t="s">
        <v>409</v>
      </c>
      <c r="D195" s="95">
        <f>IF(ISBLANK('4. Housing'!$D$4),"",'4. Housing'!$D$4)</f>
        <v>45474</v>
      </c>
      <c r="E195" s="95">
        <f>IF(ISBLANK('4. Housing'!$D$5),"",'4. Housing'!$D$5)</f>
        <v>45838</v>
      </c>
      <c r="F195" t="s">
        <v>118</v>
      </c>
      <c r="G195" t="s">
        <v>433</v>
      </c>
      <c r="H195" t="str">
        <f>IF(ISBLANK('4. Housing'!$D$62),"",'4. Housing'!$D$62)</f>
        <v/>
      </c>
      <c r="I195" s="105" t="s">
        <v>253</v>
      </c>
      <c r="J195" t="str">
        <f>IF(ISBLANK('4. Housing'!$C$62),"",'4. Housing'!$C$62)</f>
        <v/>
      </c>
      <c r="K195" t="str">
        <f>IF(ISBLANK('4. Housing'!$C$63),"",'4. Housing'!$C$63)</f>
        <v/>
      </c>
      <c r="L195" s="157" t="str">
        <f>IF('4. Housing'!$E$62="Incomplete","",'4. Housing'!$E$62)</f>
        <v/>
      </c>
      <c r="N195" t="str">
        <f>IF(ISBLANK('4. Housing'!$F$62),"",'4. Housing'!$F$62)</f>
        <v/>
      </c>
    </row>
    <row r="196" spans="1:14" x14ac:dyDescent="0.25">
      <c r="A196" t="str">
        <f>IF(ISBLANK(Instructions!$B$17),"",Instructions!$B$17)</f>
        <v/>
      </c>
      <c r="B196" t="str">
        <f>IF(ISBLANK(Instructions!$B$18),"",Instructions!$B$18)</f>
        <v/>
      </c>
      <c r="C196" s="109" t="s">
        <v>409</v>
      </c>
      <c r="D196" s="95">
        <f>IF(ISBLANK('4. Housing'!$D$4),"",'4. Housing'!$D$4)</f>
        <v>45474</v>
      </c>
      <c r="E196" s="95">
        <f>IF(ISBLANK('4. Housing'!$D$5),"",'4. Housing'!$D$5)</f>
        <v>45838</v>
      </c>
      <c r="F196" t="s">
        <v>120</v>
      </c>
      <c r="G196" t="s">
        <v>434</v>
      </c>
      <c r="H196" t="str">
        <f>'4. Housing'!$D$68</f>
        <v xml:space="preserve"># of Housing First or related programs available to connect people who use drugs to housing services </v>
      </c>
      <c r="I196" s="105" t="s">
        <v>253</v>
      </c>
      <c r="J196" t="str">
        <f>IF(ISBLANK('4. Housing'!$C$68),"",'4. Housing'!$C$68)</f>
        <v/>
      </c>
      <c r="L196" s="157"/>
      <c r="N196" t="str">
        <f>IF(ISBLANK('4. Housing'!$F$68),"",'4. Housing'!$F$68)</f>
        <v/>
      </c>
    </row>
    <row r="197" spans="1:14" x14ac:dyDescent="0.25">
      <c r="A197" t="str">
        <f>IF(ISBLANK(Instructions!$B$17),"",Instructions!$B$17)</f>
        <v/>
      </c>
      <c r="B197" t="str">
        <f>IF(ISBLANK(Instructions!$B$18),"",Instructions!$B$18)</f>
        <v/>
      </c>
      <c r="C197" s="109" t="s">
        <v>409</v>
      </c>
      <c r="D197" s="95">
        <f>IF(ISBLANK('4. Housing'!$D$4),"",'4. Housing'!$D$4)</f>
        <v>45474</v>
      </c>
      <c r="E197" s="95">
        <f>IF(ISBLANK('4. Housing'!$D$5),"",'4. Housing'!$D$5)</f>
        <v>45838</v>
      </c>
      <c r="F197" t="s">
        <v>120</v>
      </c>
      <c r="G197" t="s">
        <v>435</v>
      </c>
      <c r="H197" t="str">
        <f>'4. Housing'!$D$69</f>
        <v xml:space="preserve">% of participants with OUD who retain permanent housing at 6 months </v>
      </c>
      <c r="I197" s="105" t="s">
        <v>253</v>
      </c>
      <c r="J197" t="str">
        <f>IF(ISBLANK('4. Housing'!$C$69),"",'4. Housing'!$C$69)</f>
        <v/>
      </c>
      <c r="K197" t="str">
        <f>IF(ISBLANK('4. Housing'!$C$70),"",'4. Housing'!$C$70)</f>
        <v/>
      </c>
      <c r="L197" s="157" t="str">
        <f>IF('4. Housing'!$E$69="Incomplete","",'4. Housing'!$E$69)</f>
        <v/>
      </c>
      <c r="N197" t="str">
        <f>IF(ISBLANK('4. Housing'!$F$69),"",'4. Housing'!$F$69)</f>
        <v/>
      </c>
    </row>
    <row r="198" spans="1:14" x14ac:dyDescent="0.25">
      <c r="A198" t="str">
        <f>IF(ISBLANK(Instructions!$B$17),"",Instructions!$B$17)</f>
        <v/>
      </c>
      <c r="B198" t="str">
        <f>IF(ISBLANK(Instructions!$B$18),"",Instructions!$B$18)</f>
        <v/>
      </c>
      <c r="C198" s="109" t="s">
        <v>409</v>
      </c>
      <c r="D198" s="95">
        <f>IF(ISBLANK('4. Housing'!$D$4),"",'4. Housing'!$D$4)</f>
        <v>45474</v>
      </c>
      <c r="E198" s="95">
        <f>IF(ISBLANK('4. Housing'!$D$5),"",'4. Housing'!$D$5)</f>
        <v>45838</v>
      </c>
      <c r="F198" t="s">
        <v>120</v>
      </c>
      <c r="G198" t="s">
        <v>436</v>
      </c>
      <c r="H198" t="str">
        <f>'4. Housing'!$D$71</f>
        <v xml:space="preserve">% of participants with OUD who retain permanent housing at one year </v>
      </c>
      <c r="I198" s="105" t="s">
        <v>253</v>
      </c>
      <c r="J198" t="str">
        <f>IF(ISBLANK('4. Housing'!$C$71),"",'4. Housing'!$C$71)</f>
        <v/>
      </c>
      <c r="K198" t="str">
        <f>IF(ISBLANK('4. Housing'!$C$72),"",'4. Housing'!$C$72)</f>
        <v/>
      </c>
      <c r="L198" s="157" t="str">
        <f>IF('4. Housing'!$E$71="Incomplete","",'4. Housing'!$E$71)</f>
        <v/>
      </c>
      <c r="N198" t="str">
        <f>IF(ISBLANK('4. Housing'!$F$71),"",'4. Housing'!$F$71)</f>
        <v/>
      </c>
    </row>
    <row r="199" spans="1:14" x14ac:dyDescent="0.25">
      <c r="A199" t="str">
        <f>IF(ISBLANK(Instructions!$B$17),"",Instructions!$B$17)</f>
        <v/>
      </c>
      <c r="B199" t="str">
        <f>IF(ISBLANK(Instructions!$B$18),"",Instructions!$B$18)</f>
        <v/>
      </c>
      <c r="C199" s="109" t="s">
        <v>409</v>
      </c>
      <c r="D199" s="95">
        <f>IF(ISBLANK('4. Housing'!$D$4),"",'4. Housing'!$D$4)</f>
        <v>45474</v>
      </c>
      <c r="E199" s="95">
        <f>IF(ISBLANK('4. Housing'!$D$5),"",'4. Housing'!$D$5)</f>
        <v>45838</v>
      </c>
      <c r="F199" t="s">
        <v>120</v>
      </c>
      <c r="G199" t="s">
        <v>437</v>
      </c>
      <c r="H199" t="str">
        <f>'4. Housing'!$D$73</f>
        <v xml:space="preserve">% of participants who report getting the social and emotional support they need </v>
      </c>
      <c r="I199" s="105" t="s">
        <v>253</v>
      </c>
      <c r="J199" t="str">
        <f>IF(ISBLANK('4. Housing'!$C$73),"",'4. Housing'!$C$73)</f>
        <v/>
      </c>
      <c r="K199" t="str">
        <f>IF(ISBLANK('4. Housing'!$C$74),"",'4. Housing'!$C$74)</f>
        <v/>
      </c>
      <c r="L199" s="157" t="str">
        <f>IF('4. Housing'!$E$73="Incomplete","",'4. Housing'!$E$73)</f>
        <v/>
      </c>
      <c r="N199" t="str">
        <f>IF(ISBLANK('4. Housing'!$F$73),"",'4. Housing'!$F$73)</f>
        <v/>
      </c>
    </row>
    <row r="200" spans="1:14" x14ac:dyDescent="0.25">
      <c r="A200" t="str">
        <f>IF(ISBLANK(Instructions!$B$17),"",Instructions!$B$17)</f>
        <v/>
      </c>
      <c r="B200" t="str">
        <f>IF(ISBLANK(Instructions!$B$18),"",Instructions!$B$18)</f>
        <v/>
      </c>
      <c r="C200" s="109" t="s">
        <v>409</v>
      </c>
      <c r="D200" s="95">
        <f>IF(ISBLANK('4. Housing'!$D$4),"",'4. Housing'!$D$4)</f>
        <v>45474</v>
      </c>
      <c r="E200" s="95">
        <f>IF(ISBLANK('4. Housing'!$D$5),"",'4. Housing'!$D$5)</f>
        <v>45838</v>
      </c>
      <c r="F200" t="s">
        <v>120</v>
      </c>
      <c r="G200" t="s">
        <v>438</v>
      </c>
      <c r="H200" t="str">
        <f>'4. Housing'!$D$75</f>
        <v># of community overdose reversals using naloxone</v>
      </c>
      <c r="I200" s="105" t="s">
        <v>253</v>
      </c>
      <c r="J200" t="str">
        <f>IF(ISBLANK('4. Housing'!$C$75),"",'4. Housing'!$C$75)</f>
        <v/>
      </c>
      <c r="L200" s="157"/>
      <c r="N200" t="str">
        <f>IF(ISBLANK('4. Housing'!$F$75),"",'4. Housing'!$F$75)</f>
        <v/>
      </c>
    </row>
    <row r="201" spans="1:14" x14ac:dyDescent="0.25">
      <c r="A201" t="str">
        <f>IF(ISBLANK(Instructions!$B$17),"",Instructions!$B$17)</f>
        <v/>
      </c>
      <c r="B201" t="str">
        <f>IF(ISBLANK(Instructions!$B$18),"",Instructions!$B$18)</f>
        <v/>
      </c>
      <c r="C201" s="109" t="s">
        <v>409</v>
      </c>
      <c r="D201" s="95">
        <f>IF(ISBLANK('4. Housing'!$D$4),"",'4. Housing'!$D$4)</f>
        <v>45474</v>
      </c>
      <c r="E201" s="95">
        <f>IF(ISBLANK('4. Housing'!$D$5),"",'4. Housing'!$D$5)</f>
        <v>45838</v>
      </c>
      <c r="F201" t="s">
        <v>120</v>
      </c>
      <c r="G201" t="s">
        <v>439</v>
      </c>
      <c r="H201" t="str">
        <f>IF(ISBLANK('4. Housing'!$D$76),"",'4. Housing'!$D$76)</f>
        <v/>
      </c>
      <c r="I201" s="105" t="s">
        <v>253</v>
      </c>
      <c r="J201" t="str">
        <f>IF(ISBLANK('4. Housing'!$C$76),"",'4. Housing'!$C$76)</f>
        <v/>
      </c>
      <c r="K201" t="str">
        <f>IF(ISBLANK('4. Housing'!$C$77),"",'4. Housing'!$C$77)</f>
        <v/>
      </c>
      <c r="L201" s="157" t="str">
        <f>IF('4. Housing'!$E$76="Incomplete","",'4. Housing'!$E$76)</f>
        <v/>
      </c>
      <c r="N201" t="str">
        <f>IF(ISBLANK('4. Housing'!$F$76),"",'4. Housing'!$F$76)</f>
        <v/>
      </c>
    </row>
    <row r="202" spans="1:14" x14ac:dyDescent="0.25">
      <c r="A202" t="str">
        <f>IF(ISBLANK(Instructions!$B$17),"",Instructions!$B$17)</f>
        <v/>
      </c>
      <c r="B202" t="str">
        <f>IF(ISBLANK(Instructions!$B$18),"",Instructions!$B$18)</f>
        <v/>
      </c>
      <c r="C202" s="109" t="s">
        <v>409</v>
      </c>
      <c r="D202" s="95">
        <f>IF(ISBLANK('4. Housing'!$D$4),"",'4. Housing'!$D$4)</f>
        <v>45474</v>
      </c>
      <c r="E202" s="95">
        <f>IF(ISBLANK('4. Housing'!$D$5),"",'4. Housing'!$D$5)</f>
        <v>45838</v>
      </c>
      <c r="F202" t="s">
        <v>120</v>
      </c>
      <c r="G202" t="s">
        <v>440</v>
      </c>
      <c r="H202" t="str">
        <f>IF(ISBLANK('4. Housing'!$D$78),"",'4. Housing'!$D$78)</f>
        <v/>
      </c>
      <c r="I202" s="105" t="s">
        <v>253</v>
      </c>
      <c r="J202" t="str">
        <f>IF(ISBLANK('4. Housing'!$C$78),"",'4. Housing'!$C$78)</f>
        <v/>
      </c>
      <c r="K202" t="str">
        <f>IF(ISBLANK('4. Housing'!$C$79),"",'4. Housing'!$C$79)</f>
        <v/>
      </c>
      <c r="L202" s="157" t="str">
        <f>IF('4. Housing'!$E$78="Incomplete","",'4. Housing'!$E$78)</f>
        <v/>
      </c>
      <c r="N202" t="str">
        <f>IF(ISBLANK('4. Housing'!$F$78),"",'4. Housing'!$F$78)</f>
        <v/>
      </c>
    </row>
    <row r="203" spans="1:14" x14ac:dyDescent="0.25">
      <c r="A203" t="str">
        <f>IF(ISBLANK(Instructions!$B$17),"",Instructions!$B$17)</f>
        <v/>
      </c>
      <c r="B203" t="str">
        <f>IF(ISBLANK(Instructions!$B$18),"",Instructions!$B$18)</f>
        <v/>
      </c>
      <c r="C203" s="109" t="s">
        <v>409</v>
      </c>
      <c r="D203" s="95">
        <f>IF(ISBLANK('4. Housing'!$D$4),"",'4. Housing'!$D$4)</f>
        <v>45474</v>
      </c>
      <c r="E203" s="95">
        <f>IF(ISBLANK('4. Housing'!$D$5),"",'4. Housing'!$D$5)</f>
        <v>45838</v>
      </c>
      <c r="F203" t="s">
        <v>120</v>
      </c>
      <c r="G203" t="s">
        <v>441</v>
      </c>
      <c r="H203" t="str">
        <f>IF(ISBLANK('4. Housing'!$D$80),"",'4. Housing'!$D$80)</f>
        <v/>
      </c>
      <c r="I203" s="105" t="s">
        <v>253</v>
      </c>
      <c r="J203" t="str">
        <f>IF(ISBLANK('4. Housing'!$C$80),"",'4. Housing'!$C$80)</f>
        <v/>
      </c>
      <c r="K203" t="str">
        <f>IF(ISBLANK('4. Housing'!$C$81),"",'4. Housing'!$C$81)</f>
        <v/>
      </c>
      <c r="L203" s="157" t="str">
        <f>IF('4. Housing'!$E$80="Incomplete","",'4. Housing'!$E$80)</f>
        <v/>
      </c>
      <c r="N203" t="str">
        <f>IF(ISBLANK('4. Housing'!$F$80),"",'4. Housing'!$F$80)</f>
        <v/>
      </c>
    </row>
    <row r="204" spans="1:14" x14ac:dyDescent="0.25">
      <c r="A204" t="str">
        <f>IF(ISBLANK(Instructions!$B$17),"",Instructions!$B$17)</f>
        <v/>
      </c>
      <c r="B204" t="str">
        <f>IF(ISBLANK(Instructions!$B$18),"",Instructions!$B$18)</f>
        <v/>
      </c>
      <c r="C204" s="109" t="s">
        <v>409</v>
      </c>
      <c r="D204" s="95">
        <f>IF(ISBLANK('4. Housing'!$D$4),"",'4. Housing'!$D$4)</f>
        <v>45474</v>
      </c>
      <c r="E204" s="95">
        <f>IF(ISBLANK('4. Housing'!$D$5),"",'4. Housing'!$D$5)</f>
        <v>45838</v>
      </c>
      <c r="F204" t="s">
        <v>121</v>
      </c>
      <c r="G204" t="s">
        <v>442</v>
      </c>
      <c r="H204" t="str">
        <f>'4. Housing'!$B$86</f>
        <v>Overdose death rate per 100,000 residents</v>
      </c>
      <c r="I204" s="105" t="s">
        <v>253</v>
      </c>
      <c r="J204" t="str">
        <f>IF('4. Housing'!$C$86="yes", 1, IF('4. Housing'!$C$86="no", 0, ""))</f>
        <v/>
      </c>
      <c r="L204" s="157"/>
      <c r="N204" t="str">
        <f>IF(ISBLANK('4. Housing'!$F$86),"",'4. Housing'!$F$86)</f>
        <v/>
      </c>
    </row>
    <row r="205" spans="1:14" x14ac:dyDescent="0.25">
      <c r="A205" t="str">
        <f>IF(ISBLANK(Instructions!$B$17),"",Instructions!$B$17)</f>
        <v/>
      </c>
      <c r="B205" t="str">
        <f>IF(ISBLANK(Instructions!$B$18),"",Instructions!$B$18)</f>
        <v/>
      </c>
      <c r="C205" s="109" t="s">
        <v>409</v>
      </c>
      <c r="D205" s="95">
        <f>IF(ISBLANK('4. Housing'!$D$4),"",'4. Housing'!$D$4)</f>
        <v>45474</v>
      </c>
      <c r="E205" s="95">
        <f>IF(ISBLANK('4. Housing'!$D$5),"",'4. Housing'!$D$5)</f>
        <v>45838</v>
      </c>
      <c r="F205" t="s">
        <v>121</v>
      </c>
      <c r="G205" t="s">
        <v>443</v>
      </c>
      <c r="H205" t="str">
        <f>'4. Housing'!$B$87</f>
        <v>Overdose emergency department visits per 100,000 residents</v>
      </c>
      <c r="I205" s="105" t="s">
        <v>253</v>
      </c>
      <c r="J205" t="str">
        <f>IF('4. Housing'!$C$87="yes", 1, IF('4. Housing'!$C$87="no", 0, ""))</f>
        <v/>
      </c>
      <c r="L205" s="157"/>
      <c r="N205" t="str">
        <f>IF(ISBLANK('4. Housing'!$F$87),"",'4. Housing'!$F$87)</f>
        <v/>
      </c>
    </row>
    <row r="206" spans="1:14" x14ac:dyDescent="0.25">
      <c r="A206" t="str">
        <f>IF(ISBLANK(Instructions!$B$17),"",Instructions!$B$17)</f>
        <v/>
      </c>
      <c r="B206" t="str">
        <f>IF(ISBLANK(Instructions!$B$18),"",Instructions!$B$18)</f>
        <v/>
      </c>
      <c r="C206" s="110" t="s">
        <v>444</v>
      </c>
      <c r="D206" s="95">
        <f>IF(ISBLANK('5. Employment'!$D$4),"",'5. Employment'!$D$4)</f>
        <v>45474</v>
      </c>
      <c r="E206" s="95">
        <f>IF(ISBLANK('5. Employment'!$D$5),"",'5. Employment'!$D$5)</f>
        <v>45838</v>
      </c>
      <c r="F206" t="s">
        <v>116</v>
      </c>
      <c r="G206" t="s">
        <v>445</v>
      </c>
      <c r="H206" t="str">
        <f>'5. Employment'!$B$10</f>
        <v># of unique participants who have OUD, served</v>
      </c>
      <c r="I206" s="105" t="s">
        <v>253</v>
      </c>
      <c r="J206" t="str">
        <f>IF(ISBLANK('5. Employment'!$C$10),"",'5. Employment'!$C$10)</f>
        <v/>
      </c>
      <c r="L206" s="157"/>
      <c r="M206" t="str">
        <f>IF(ISBLANK('5. Employment'!$D$10),"",'5. Employment'!$D$10)</f>
        <v/>
      </c>
      <c r="N206" t="str">
        <f>IF(ISBLANK('5. Employment'!$E$10),"",'5. Employment'!$E$10)</f>
        <v/>
      </c>
    </row>
    <row r="207" spans="1:14" x14ac:dyDescent="0.25">
      <c r="A207" t="str">
        <f>IF(ISBLANK(Instructions!$B$17),"",Instructions!$B$17)</f>
        <v/>
      </c>
      <c r="B207" t="str">
        <f>IF(ISBLANK(Instructions!$B$18),"",Instructions!$B$18)</f>
        <v/>
      </c>
      <c r="C207" s="110" t="s">
        <v>444</v>
      </c>
      <c r="D207" s="95">
        <f>IF(ISBLANK('5. Employment'!$D$4),"",'5. Employment'!$D$4)</f>
        <v>45474</v>
      </c>
      <c r="E207" s="95">
        <f>IF(ISBLANK('5. Employment'!$D$5),"",'5. Employment'!$D$5)</f>
        <v>45838</v>
      </c>
      <c r="F207" t="s">
        <v>116</v>
      </c>
      <c r="G207" t="s">
        <v>446</v>
      </c>
      <c r="H207" t="str">
        <f>'5. Employment'!$B$11</f>
        <v># of job training sessions offered</v>
      </c>
      <c r="I207" s="105" t="s">
        <v>253</v>
      </c>
      <c r="J207" t="str">
        <f>IF(ISBLANK('5. Employment'!$C$11),"",'5. Employment'!$C$11)</f>
        <v/>
      </c>
      <c r="L207" s="157"/>
      <c r="M207" t="str">
        <f>IF(ISBLANK('5. Employment'!$D$11),"",'5. Employment'!$D$11)</f>
        <v/>
      </c>
      <c r="N207" t="str">
        <f>IF(ISBLANK('5. Employment'!$E$11),"",'5. Employment'!$E$11)</f>
        <v/>
      </c>
    </row>
    <row r="208" spans="1:14" x14ac:dyDescent="0.25">
      <c r="A208" t="str">
        <f>IF(ISBLANK(Instructions!$B$17),"",Instructions!$B$17)</f>
        <v/>
      </c>
      <c r="B208" t="str">
        <f>IF(ISBLANK(Instructions!$B$18),"",Instructions!$B$18)</f>
        <v/>
      </c>
      <c r="C208" s="110" t="s">
        <v>444</v>
      </c>
      <c r="D208" s="95">
        <f>IF(ISBLANK('5. Employment'!$D$4),"",'5. Employment'!$D$4)</f>
        <v>45474</v>
      </c>
      <c r="E208" s="95">
        <f>IF(ISBLANK('5. Employment'!$D$5),"",'5. Employment'!$D$5)</f>
        <v>45838</v>
      </c>
      <c r="F208" t="s">
        <v>116</v>
      </c>
      <c r="G208" t="s">
        <v>447</v>
      </c>
      <c r="H208" t="str">
        <f>'5. Employment'!$B$12</f>
        <v># of job skill building trainings offered</v>
      </c>
      <c r="I208" s="105" t="s">
        <v>253</v>
      </c>
      <c r="J208" t="str">
        <f>IF(ISBLANK('5. Employment'!$C$12),"",'5. Employment'!$C$12)</f>
        <v/>
      </c>
      <c r="L208" s="157"/>
      <c r="M208" t="str">
        <f>IF(ISBLANK('5. Employment'!$D$12),"",'5. Employment'!$D$12)</f>
        <v/>
      </c>
      <c r="N208" t="str">
        <f>IF(ISBLANK('5. Employment'!$E$12),"",'5. Employment'!$E$12)</f>
        <v/>
      </c>
    </row>
    <row r="209" spans="1:14" x14ac:dyDescent="0.25">
      <c r="A209" t="str">
        <f>IF(ISBLANK(Instructions!$B$17),"",Instructions!$B$17)</f>
        <v/>
      </c>
      <c r="B209" t="str">
        <f>IF(ISBLANK(Instructions!$B$18),"",Instructions!$B$18)</f>
        <v/>
      </c>
      <c r="C209" s="110" t="s">
        <v>444</v>
      </c>
      <c r="D209" s="95">
        <f>IF(ISBLANK('5. Employment'!$D$4),"",'5. Employment'!$D$4)</f>
        <v>45474</v>
      </c>
      <c r="E209" s="95">
        <f>IF(ISBLANK('5. Employment'!$D$5),"",'5. Employment'!$D$5)</f>
        <v>45838</v>
      </c>
      <c r="F209" t="s">
        <v>116</v>
      </c>
      <c r="G209" t="s">
        <v>448</v>
      </c>
      <c r="H209" t="str">
        <f>'5. Employment'!$B$13</f>
        <v># of people assisted with job placement</v>
      </c>
      <c r="I209" s="105" t="s">
        <v>253</v>
      </c>
      <c r="J209" t="str">
        <f>IF(ISBLANK('5. Employment'!$C$13),"",'5. Employment'!$C$13)</f>
        <v/>
      </c>
      <c r="L209" s="157"/>
      <c r="M209" t="str">
        <f>IF(ISBLANK('5. Employment'!$D$13),"",'5. Employment'!$D$13)</f>
        <v/>
      </c>
      <c r="N209" t="str">
        <f>IF(ISBLANK('5. Employment'!$E$13),"",'5. Employment'!$E$13)</f>
        <v/>
      </c>
    </row>
    <row r="210" spans="1:14" x14ac:dyDescent="0.25">
      <c r="A210" t="str">
        <f>IF(ISBLANK(Instructions!$B$17),"",Instructions!$B$17)</f>
        <v/>
      </c>
      <c r="B210" t="str">
        <f>IF(ISBLANK(Instructions!$B$18),"",Instructions!$B$18)</f>
        <v/>
      </c>
      <c r="C210" s="110" t="s">
        <v>444</v>
      </c>
      <c r="D210" s="95">
        <f>IF(ISBLANK('5. Employment'!$D$4),"",'5. Employment'!$D$4)</f>
        <v>45474</v>
      </c>
      <c r="E210" s="95">
        <f>IF(ISBLANK('5. Employment'!$D$5),"",'5. Employment'!$D$5)</f>
        <v>45838</v>
      </c>
      <c r="F210" t="s">
        <v>116</v>
      </c>
      <c r="G210" t="s">
        <v>449</v>
      </c>
      <c r="H210" t="str">
        <f>'5. Employment'!$B$14</f>
        <v># of interview coaching session offered</v>
      </c>
      <c r="I210" s="105" t="s">
        <v>253</v>
      </c>
      <c r="J210" t="str">
        <f>IF(ISBLANK('5. Employment'!$C$14),"",'5. Employment'!$C$14)</f>
        <v/>
      </c>
      <c r="L210" s="157"/>
      <c r="M210" t="str">
        <f>IF(ISBLANK('5. Employment'!$D$14),"",'5. Employment'!$D$14)</f>
        <v/>
      </c>
      <c r="N210" t="str">
        <f>IF(ISBLANK('5. Employment'!$E$14),"",'5. Employment'!$E$14)</f>
        <v/>
      </c>
    </row>
    <row r="211" spans="1:14" x14ac:dyDescent="0.25">
      <c r="A211" t="str">
        <f>IF(ISBLANK(Instructions!$B$17),"",Instructions!$B$17)</f>
        <v/>
      </c>
      <c r="B211" t="str">
        <f>IF(ISBLANK(Instructions!$B$18),"",Instructions!$B$18)</f>
        <v/>
      </c>
      <c r="C211" s="110" t="s">
        <v>444</v>
      </c>
      <c r="D211" s="95">
        <f>IF(ISBLANK('5. Employment'!$D$4),"",'5. Employment'!$D$4)</f>
        <v>45474</v>
      </c>
      <c r="E211" s="95">
        <f>IF(ISBLANK('5. Employment'!$D$5),"",'5. Employment'!$D$5)</f>
        <v>45838</v>
      </c>
      <c r="F211" t="s">
        <v>116</v>
      </c>
      <c r="G211" t="s">
        <v>450</v>
      </c>
      <c r="H211" t="str">
        <f>'5. Employment'!$B$15</f>
        <v># of resume review sessions offered</v>
      </c>
      <c r="I211" s="105" t="s">
        <v>253</v>
      </c>
      <c r="J211" t="str">
        <f>IF(ISBLANK('5. Employment'!$C$15),"",'5. Employment'!$C$15)</f>
        <v/>
      </c>
      <c r="L211" s="157"/>
      <c r="M211" t="str">
        <f>IF(ISBLANK('5. Employment'!$D$15),"",'5. Employment'!$D$15)</f>
        <v/>
      </c>
      <c r="N211" t="str">
        <f>IF(ISBLANK('5. Employment'!$E$15),"",'5. Employment'!$E$15)</f>
        <v/>
      </c>
    </row>
    <row r="212" spans="1:14" x14ac:dyDescent="0.25">
      <c r="A212" t="str">
        <f>IF(ISBLANK(Instructions!$B$17),"",Instructions!$B$17)</f>
        <v/>
      </c>
      <c r="B212" t="str">
        <f>IF(ISBLANK(Instructions!$B$18),"",Instructions!$B$18)</f>
        <v/>
      </c>
      <c r="C212" s="110" t="s">
        <v>444</v>
      </c>
      <c r="D212" s="95">
        <f>IF(ISBLANK('5. Employment'!$D$4),"",'5. Employment'!$D$4)</f>
        <v>45474</v>
      </c>
      <c r="E212" s="95">
        <f>IF(ISBLANK('5. Employment'!$D$5),"",'5. Employment'!$D$5)</f>
        <v>45838</v>
      </c>
      <c r="F212" t="s">
        <v>116</v>
      </c>
      <c r="G212" t="s">
        <v>451</v>
      </c>
      <c r="H212" t="str">
        <f>'5. Employment'!$B$16</f>
        <v># of participants who received professional attire</v>
      </c>
      <c r="I212" s="105" t="s">
        <v>253</v>
      </c>
      <c r="J212" t="str">
        <f>IF(ISBLANK('5. Employment'!$C$16),"",'5. Employment'!$C$16)</f>
        <v/>
      </c>
      <c r="L212" s="157"/>
      <c r="M212" t="str">
        <f>IF(ISBLANK('5. Employment'!$D$16),"",'5. Employment'!$D$16)</f>
        <v/>
      </c>
      <c r="N212" t="str">
        <f>IF(ISBLANK('5. Employment'!$E$16),"",'5. Employment'!$E$16)</f>
        <v/>
      </c>
    </row>
    <row r="213" spans="1:14" x14ac:dyDescent="0.25">
      <c r="A213" t="str">
        <f>IF(ISBLANK(Instructions!$B$17),"",Instructions!$B$17)</f>
        <v/>
      </c>
      <c r="B213" t="str">
        <f>IF(ISBLANK(Instructions!$B$18),"",Instructions!$B$18)</f>
        <v/>
      </c>
      <c r="C213" s="110" t="s">
        <v>444</v>
      </c>
      <c r="D213" s="95">
        <f>IF(ISBLANK('5. Employment'!$D$4),"",'5. Employment'!$D$4)</f>
        <v>45474</v>
      </c>
      <c r="E213" s="95">
        <f>IF(ISBLANK('5. Employment'!$D$5),"",'5. Employment'!$D$5)</f>
        <v>45838</v>
      </c>
      <c r="F213" t="s">
        <v>116</v>
      </c>
      <c r="G213" t="s">
        <v>452</v>
      </c>
      <c r="H213" t="str">
        <f>'5. Employment'!$B$17</f>
        <v># of participants in community college courses</v>
      </c>
      <c r="I213" s="105" t="s">
        <v>253</v>
      </c>
      <c r="J213" t="str">
        <f>IF(ISBLANK('5. Employment'!$C$17),"",'5. Employment'!$C$17)</f>
        <v/>
      </c>
      <c r="L213" s="157"/>
      <c r="M213" t="str">
        <f>IF(ISBLANK('5. Employment'!$D$17),"",'5. Employment'!$D$17)</f>
        <v/>
      </c>
      <c r="N213" t="str">
        <f>IF(ISBLANK('5. Employment'!$E$17),"",'5. Employment'!$E$17)</f>
        <v/>
      </c>
    </row>
    <row r="214" spans="1:14" x14ac:dyDescent="0.25">
      <c r="A214" t="str">
        <f>IF(ISBLANK(Instructions!$B$17),"",Instructions!$B$17)</f>
        <v/>
      </c>
      <c r="B214" t="str">
        <f>IF(ISBLANK(Instructions!$B$18),"",Instructions!$B$18)</f>
        <v/>
      </c>
      <c r="C214" s="110" t="s">
        <v>444</v>
      </c>
      <c r="D214" s="95">
        <f>IF(ISBLANK('5. Employment'!$D$4),"",'5. Employment'!$D$4)</f>
        <v>45474</v>
      </c>
      <c r="E214" s="95">
        <f>IF(ISBLANK('5. Employment'!$D$5),"",'5. Employment'!$D$5)</f>
        <v>45838</v>
      </c>
      <c r="F214" t="s">
        <v>116</v>
      </c>
      <c r="G214" t="s">
        <v>453</v>
      </c>
      <c r="H214" t="str">
        <f>'5. Employment'!$B$18</f>
        <v># of requests for transportation assistance fulfilled</v>
      </c>
      <c r="I214" s="105" t="s">
        <v>253</v>
      </c>
      <c r="J214" t="str">
        <f>IF(ISBLANK('5. Employment'!$C$18),"",'5. Employment'!$C$18)</f>
        <v/>
      </c>
      <c r="L214" s="157"/>
      <c r="M214" t="str">
        <f>IF(ISBLANK('5. Employment'!$D$18),"",'5. Employment'!$D$18)</f>
        <v/>
      </c>
      <c r="N214" t="str">
        <f>IF(ISBLANK('5. Employment'!$E$18),"",'5. Employment'!$E$18)</f>
        <v/>
      </c>
    </row>
    <row r="215" spans="1:14" x14ac:dyDescent="0.25">
      <c r="A215" t="str">
        <f>IF(ISBLANK(Instructions!$B$17),"",Instructions!$B$17)</f>
        <v/>
      </c>
      <c r="B215" t="str">
        <f>IF(ISBLANK(Instructions!$B$18),"",Instructions!$B$18)</f>
        <v/>
      </c>
      <c r="C215" s="110" t="s">
        <v>444</v>
      </c>
      <c r="D215" s="95">
        <f>IF(ISBLANK('5. Employment'!$D$4),"",'5. Employment'!$D$4)</f>
        <v>45474</v>
      </c>
      <c r="E215" s="95">
        <f>IF(ISBLANK('5. Employment'!$D$5),"",'5. Employment'!$D$5)</f>
        <v>45838</v>
      </c>
      <c r="F215" t="s">
        <v>116</v>
      </c>
      <c r="G215" t="s">
        <v>454</v>
      </c>
      <c r="H215" t="str">
        <f>'5. Employment'!$B$19</f>
        <v xml:space="preserve"># of transportation vouchers distributed </v>
      </c>
      <c r="I215" s="105" t="s">
        <v>253</v>
      </c>
      <c r="J215" t="str">
        <f>IF(ISBLANK('5. Employment'!$C$19),"",'5. Employment'!$C$19)</f>
        <v/>
      </c>
      <c r="L215" s="157"/>
      <c r="M215" t="str">
        <f>IF(ISBLANK('5. Employment'!$D$19),"",'5. Employment'!$D$19)</f>
        <v/>
      </c>
      <c r="N215" t="str">
        <f>IF(ISBLANK('5. Employment'!$E$19),"",'5. Employment'!$E$19)</f>
        <v/>
      </c>
    </row>
    <row r="216" spans="1:14" x14ac:dyDescent="0.25">
      <c r="A216" t="str">
        <f>IF(ISBLANK(Instructions!$B$17),"",Instructions!$B$17)</f>
        <v/>
      </c>
      <c r="B216" t="str">
        <f>IF(ISBLANK(Instructions!$B$18),"",Instructions!$B$18)</f>
        <v/>
      </c>
      <c r="C216" s="110" t="s">
        <v>444</v>
      </c>
      <c r="D216" s="95">
        <f>IF(ISBLANK('5. Employment'!$D$4),"",'5. Employment'!$D$4)</f>
        <v>45474</v>
      </c>
      <c r="E216" s="95">
        <f>IF(ISBLANK('5. Employment'!$D$5),"",'5. Employment'!$D$5)</f>
        <v>45838</v>
      </c>
      <c r="F216" t="s">
        <v>116</v>
      </c>
      <c r="G216" t="s">
        <v>455</v>
      </c>
      <c r="H216" t="str">
        <f>'5. Employment'!$B$20</f>
        <v># of naloxone kits distributed</v>
      </c>
      <c r="I216" s="105" t="s">
        <v>253</v>
      </c>
      <c r="J216" t="str">
        <f>IF(ISBLANK('5. Employment'!$C$20),"",'5. Employment'!$C$20)</f>
        <v/>
      </c>
      <c r="L216" s="157"/>
      <c r="M216" t="str">
        <f>IF(ISBLANK('5. Employment'!$D$20),"",'5. Employment'!$D$20)</f>
        <v/>
      </c>
      <c r="N216" t="str">
        <f>IF(ISBLANK('5. Employment'!$E$20),"",'5. Employment'!$E$20)</f>
        <v/>
      </c>
    </row>
    <row r="217" spans="1:14" x14ac:dyDescent="0.25">
      <c r="A217" t="str">
        <f>IF(ISBLANK(Instructions!$B$17),"",Instructions!$B$17)</f>
        <v/>
      </c>
      <c r="B217" t="str">
        <f>IF(ISBLANK(Instructions!$B$18),"",Instructions!$B$18)</f>
        <v/>
      </c>
      <c r="C217" s="110" t="s">
        <v>444</v>
      </c>
      <c r="D217" s="95">
        <f>IF(ISBLANK('5. Employment'!$D$4),"",'5. Employment'!$D$4)</f>
        <v>45474</v>
      </c>
      <c r="E217" s="95">
        <f>IF(ISBLANK('5. Employment'!$D$5),"",'5. Employment'!$D$5)</f>
        <v>45838</v>
      </c>
      <c r="F217" t="s">
        <v>116</v>
      </c>
      <c r="G217" t="s">
        <v>456</v>
      </c>
      <c r="H217" t="str">
        <f>IF(ISBLANK('5. Employment'!$B$21),"",'5. Employment'!$B$21)</f>
        <v/>
      </c>
      <c r="I217" s="105" t="s">
        <v>253</v>
      </c>
      <c r="J217" t="str">
        <f>IF(ISBLANK('5. Employment'!$C$21),"",'5. Employment'!$C$21)</f>
        <v/>
      </c>
      <c r="L217" s="157"/>
      <c r="M217" t="str">
        <f>IF(ISBLANK('5. Employment'!$D$21),"",'5. Employment'!$D$21)</f>
        <v/>
      </c>
      <c r="N217" t="str">
        <f>IF(ISBLANK('5. Employment'!$E$21),"",'5. Employment'!$E$21)</f>
        <v/>
      </c>
    </row>
    <row r="218" spans="1:14" x14ac:dyDescent="0.25">
      <c r="A218" t="str">
        <f>IF(ISBLANK(Instructions!$B$17),"",Instructions!$B$17)</f>
        <v/>
      </c>
      <c r="B218" t="str">
        <f>IF(ISBLANK(Instructions!$B$18),"",Instructions!$B$18)</f>
        <v/>
      </c>
      <c r="C218" s="110" t="s">
        <v>444</v>
      </c>
      <c r="D218" s="95">
        <f>IF(ISBLANK('5. Employment'!$D$4),"",'5. Employment'!$D$4)</f>
        <v>45474</v>
      </c>
      <c r="E218" s="95">
        <f>IF(ISBLANK('5. Employment'!$D$5),"",'5. Employment'!$D$5)</f>
        <v>45838</v>
      </c>
      <c r="F218" t="s">
        <v>116</v>
      </c>
      <c r="G218" t="s">
        <v>457</v>
      </c>
      <c r="H218" t="str">
        <f>IF(ISBLANK('5. Employment'!$B$22),"",'5. Employment'!$B$22)</f>
        <v/>
      </c>
      <c r="I218" s="105" t="s">
        <v>253</v>
      </c>
      <c r="J218" t="str">
        <f>IF(ISBLANK('5. Employment'!$C$22),"",'5. Employment'!$C$22)</f>
        <v/>
      </c>
      <c r="L218" s="157"/>
      <c r="M218" t="str">
        <f>IF(ISBLANK('5. Employment'!$D$22),"",'5. Employment'!$D$22)</f>
        <v/>
      </c>
      <c r="N218" t="str">
        <f>IF(ISBLANK('5. Employment'!$E$22),"",'5. Employment'!$E$22)</f>
        <v/>
      </c>
    </row>
    <row r="219" spans="1:14" x14ac:dyDescent="0.25">
      <c r="A219" t="str">
        <f>IF(ISBLANK(Instructions!$B$17),"",Instructions!$B$17)</f>
        <v/>
      </c>
      <c r="B219" t="str">
        <f>IF(ISBLANK(Instructions!$B$18),"",Instructions!$B$18)</f>
        <v/>
      </c>
      <c r="C219" s="110" t="s">
        <v>444</v>
      </c>
      <c r="D219" s="95">
        <f>IF(ISBLANK('5. Employment'!$D$4),"",'5. Employment'!$D$4)</f>
        <v>45474</v>
      </c>
      <c r="E219" s="95">
        <f>IF(ISBLANK('5. Employment'!$D$5),"",'5. Employment'!$D$5)</f>
        <v>45838</v>
      </c>
      <c r="F219" t="s">
        <v>116</v>
      </c>
      <c r="G219" t="s">
        <v>458</v>
      </c>
      <c r="H219" t="str">
        <f>IF(ISBLANK('5. Employment'!$B$23),"",'5. Employment'!$B$23)</f>
        <v/>
      </c>
      <c r="I219" s="105" t="s">
        <v>253</v>
      </c>
      <c r="J219" t="str">
        <f>IF(ISBLANK('5. Employment'!$C$23),"",'5. Employment'!$C$23)</f>
        <v/>
      </c>
      <c r="L219" s="157"/>
      <c r="M219" t="str">
        <f>IF(ISBLANK('5. Employment'!$D$23),"",'5. Employment'!$D$23)</f>
        <v/>
      </c>
      <c r="N219" t="str">
        <f>IF(ISBLANK('5. Employment'!$E$23),"",'5. Employment'!$E$23)</f>
        <v/>
      </c>
    </row>
    <row r="220" spans="1:14" x14ac:dyDescent="0.25">
      <c r="A220" t="str">
        <f>IF(ISBLANK(Instructions!$B$17),"",Instructions!$B$17)</f>
        <v/>
      </c>
      <c r="B220" t="str">
        <f>IF(ISBLANK(Instructions!$B$18),"",Instructions!$B$18)</f>
        <v/>
      </c>
      <c r="C220" s="110" t="s">
        <v>444</v>
      </c>
      <c r="D220" s="95">
        <f>IF(ISBLANK('5. Employment'!$D$4),"",'5. Employment'!$D$4)</f>
        <v>45474</v>
      </c>
      <c r="E220" s="95">
        <f>IF(ISBLANK('5. Employment'!$D$5),"",'5. Employment'!$D$5)</f>
        <v>45838</v>
      </c>
      <c r="F220" t="s">
        <v>116</v>
      </c>
      <c r="G220" t="s">
        <v>445</v>
      </c>
      <c r="H220" t="str">
        <f>'5. Employment'!$B$10</f>
        <v># of unique participants who have OUD, served</v>
      </c>
      <c r="I220" s="105" t="s">
        <v>385</v>
      </c>
      <c r="L220" s="157"/>
      <c r="N220" t="str">
        <f>IF(ISBLANK('5. Employment'!$D$27),"",'5. Employment'!$D$27)</f>
        <v/>
      </c>
    </row>
    <row r="221" spans="1:14" x14ac:dyDescent="0.25">
      <c r="A221" t="str">
        <f>IF(ISBLANK(Instructions!$B$17),"",Instructions!$B$17)</f>
        <v/>
      </c>
      <c r="B221" t="str">
        <f>IF(ISBLANK(Instructions!$B$18),"",Instructions!$B$18)</f>
        <v/>
      </c>
      <c r="C221" s="110" t="s">
        <v>444</v>
      </c>
      <c r="D221" s="95">
        <f>IF(ISBLANK('5. Employment'!$D$4),"",'5. Employment'!$D$4)</f>
        <v>45474</v>
      </c>
      <c r="E221" s="95">
        <f>IF(ISBLANK('5. Employment'!$D$5),"",'5. Employment'!$D$5)</f>
        <v>45838</v>
      </c>
      <c r="F221" t="s">
        <v>116</v>
      </c>
      <c r="G221" t="s">
        <v>445</v>
      </c>
      <c r="H221" t="str">
        <f>'5. Employment'!$B$10</f>
        <v># of unique participants who have OUD, served</v>
      </c>
      <c r="I221" s="105" t="s">
        <v>343</v>
      </c>
      <c r="J221" t="str">
        <f>IF(ISBLANK('5. Employment'!$C$29),"",'5. Employment'!$C$29)</f>
        <v/>
      </c>
      <c r="L221" s="157"/>
      <c r="N221" t="str">
        <f>IF(ISBLANK('5. Employment'!$D$29),"",'5. Employment'!$D$29)</f>
        <v/>
      </c>
    </row>
    <row r="222" spans="1:14" x14ac:dyDescent="0.25">
      <c r="A222" t="str">
        <f>IF(ISBLANK(Instructions!$B$17),"",Instructions!$B$17)</f>
        <v/>
      </c>
      <c r="B222" t="str">
        <f>IF(ISBLANK(Instructions!$B$18),"",Instructions!$B$18)</f>
        <v/>
      </c>
      <c r="C222" s="110" t="s">
        <v>444</v>
      </c>
      <c r="D222" s="95">
        <f>IF(ISBLANK('5. Employment'!$D$4),"",'5. Employment'!$D$4)</f>
        <v>45474</v>
      </c>
      <c r="E222" s="95">
        <f>IF(ISBLANK('5. Employment'!$D$5),"",'5. Employment'!$D$5)</f>
        <v>45838</v>
      </c>
      <c r="F222" t="s">
        <v>116</v>
      </c>
      <c r="G222" t="s">
        <v>445</v>
      </c>
      <c r="H222" t="str">
        <f>'5. Employment'!$B$10</f>
        <v># of unique participants who have OUD, served</v>
      </c>
      <c r="I222" s="105" t="s">
        <v>344</v>
      </c>
      <c r="J222" t="str">
        <f>IF(ISBLANK('5. Employment'!$C$30),"",'5. Employment'!$C$30)</f>
        <v/>
      </c>
      <c r="L222" s="157"/>
      <c r="N222" t="str">
        <f>IF(ISBLANK('5. Employment'!$D$30),"",'5. Employment'!$D$30)</f>
        <v/>
      </c>
    </row>
    <row r="223" spans="1:14" x14ac:dyDescent="0.25">
      <c r="A223" t="str">
        <f>IF(ISBLANK(Instructions!$B$17),"",Instructions!$B$17)</f>
        <v/>
      </c>
      <c r="B223" t="str">
        <f>IF(ISBLANK(Instructions!$B$18),"",Instructions!$B$18)</f>
        <v/>
      </c>
      <c r="C223" s="110" t="s">
        <v>444</v>
      </c>
      <c r="D223" s="95">
        <f>IF(ISBLANK('5. Employment'!$D$4),"",'5. Employment'!$D$4)</f>
        <v>45474</v>
      </c>
      <c r="E223" s="95">
        <f>IF(ISBLANK('5. Employment'!$D$5),"",'5. Employment'!$D$5)</f>
        <v>45838</v>
      </c>
      <c r="F223" t="s">
        <v>116</v>
      </c>
      <c r="G223" t="s">
        <v>445</v>
      </c>
      <c r="H223" t="str">
        <f>'5. Employment'!$B$10</f>
        <v># of unique participants who have OUD, served</v>
      </c>
      <c r="I223" s="105" t="s">
        <v>345</v>
      </c>
      <c r="J223" t="str">
        <f>IF(ISBLANK('5. Employment'!$C$31),"",'5. Employment'!$C$31)</f>
        <v/>
      </c>
      <c r="L223" s="157"/>
      <c r="N223" t="str">
        <f>IF(ISBLANK('5. Employment'!$D$31),"",'5. Employment'!$D$31)</f>
        <v/>
      </c>
    </row>
    <row r="224" spans="1:14" x14ac:dyDescent="0.25">
      <c r="A224" t="str">
        <f>IF(ISBLANK(Instructions!$B$17),"",Instructions!$B$17)</f>
        <v/>
      </c>
      <c r="B224" t="str">
        <f>IF(ISBLANK(Instructions!$B$18),"",Instructions!$B$18)</f>
        <v/>
      </c>
      <c r="C224" s="110" t="s">
        <v>444</v>
      </c>
      <c r="D224" s="95">
        <f>IF(ISBLANK('5. Employment'!$D$4),"",'5. Employment'!$D$4)</f>
        <v>45474</v>
      </c>
      <c r="E224" s="95">
        <f>IF(ISBLANK('5. Employment'!$D$5),"",'5. Employment'!$D$5)</f>
        <v>45838</v>
      </c>
      <c r="F224" t="s">
        <v>116</v>
      </c>
      <c r="G224" t="s">
        <v>445</v>
      </c>
      <c r="H224" t="str">
        <f>'5. Employment'!$B$10</f>
        <v># of unique participants who have OUD, served</v>
      </c>
      <c r="I224" s="105" t="s">
        <v>346</v>
      </c>
      <c r="J224" t="str">
        <f>IF(ISBLANK('5. Employment'!$C$32),"",'5. Employment'!$C$32)</f>
        <v/>
      </c>
      <c r="L224" s="157"/>
      <c r="N224" t="str">
        <f>IF(ISBLANK('5. Employment'!$D$32),"",'5. Employment'!$D$32)</f>
        <v/>
      </c>
    </row>
    <row r="225" spans="1:14" x14ac:dyDescent="0.25">
      <c r="A225" t="str">
        <f>IF(ISBLANK(Instructions!$B$17),"",Instructions!$B$17)</f>
        <v/>
      </c>
      <c r="B225" t="str">
        <f>IF(ISBLANK(Instructions!$B$18),"",Instructions!$B$18)</f>
        <v/>
      </c>
      <c r="C225" s="110" t="s">
        <v>444</v>
      </c>
      <c r="D225" s="95">
        <f>IF(ISBLANK('5. Employment'!$D$4),"",'5. Employment'!$D$4)</f>
        <v>45474</v>
      </c>
      <c r="E225" s="95">
        <f>IF(ISBLANK('5. Employment'!$D$5),"",'5. Employment'!$D$5)</f>
        <v>45838</v>
      </c>
      <c r="F225" t="s">
        <v>116</v>
      </c>
      <c r="G225" t="s">
        <v>445</v>
      </c>
      <c r="H225" t="str">
        <f>'5. Employment'!$B$10</f>
        <v># of unique participants who have OUD, served</v>
      </c>
      <c r="I225" s="105" t="s">
        <v>347</v>
      </c>
      <c r="J225" t="str">
        <f>IF(ISBLANK('5. Employment'!$C$33),"",'5. Employment'!$C$33)</f>
        <v/>
      </c>
      <c r="L225" s="157"/>
      <c r="N225" t="str">
        <f>IF(ISBLANK('5. Employment'!$D$33),"",'5. Employment'!$D$33)</f>
        <v/>
      </c>
    </row>
    <row r="226" spans="1:14" x14ac:dyDescent="0.25">
      <c r="A226" t="str">
        <f>IF(ISBLANK(Instructions!$B$17),"",Instructions!$B$17)</f>
        <v/>
      </c>
      <c r="B226" t="str">
        <f>IF(ISBLANK(Instructions!$B$18),"",Instructions!$B$18)</f>
        <v/>
      </c>
      <c r="C226" s="110" t="s">
        <v>444</v>
      </c>
      <c r="D226" s="95">
        <f>IF(ISBLANK('5. Employment'!$D$4),"",'5. Employment'!$D$4)</f>
        <v>45474</v>
      </c>
      <c r="E226" s="95">
        <f>IF(ISBLANK('5. Employment'!$D$5),"",'5. Employment'!$D$5)</f>
        <v>45838</v>
      </c>
      <c r="F226" t="s">
        <v>116</v>
      </c>
      <c r="G226" t="s">
        <v>445</v>
      </c>
      <c r="H226" t="str">
        <f>'5. Employment'!$B$10</f>
        <v># of unique participants who have OUD, served</v>
      </c>
      <c r="I226" s="105" t="s">
        <v>348</v>
      </c>
      <c r="J226" t="str">
        <f>IF(ISBLANK('5. Employment'!$C$34),"",'5. Employment'!$C$34)</f>
        <v/>
      </c>
      <c r="L226" s="157"/>
      <c r="N226" t="str">
        <f>IF(ISBLANK('5. Employment'!$D$34),"",'5. Employment'!$D$34)</f>
        <v/>
      </c>
    </row>
    <row r="227" spans="1:14" x14ac:dyDescent="0.25">
      <c r="A227" t="str">
        <f>IF(ISBLANK(Instructions!$B$17),"",Instructions!$B$17)</f>
        <v/>
      </c>
      <c r="B227" t="str">
        <f>IF(ISBLANK(Instructions!$B$18),"",Instructions!$B$18)</f>
        <v/>
      </c>
      <c r="C227" s="110" t="s">
        <v>444</v>
      </c>
      <c r="D227" s="95">
        <f>IF(ISBLANK('5. Employment'!$D$4),"",'5. Employment'!$D$4)</f>
        <v>45474</v>
      </c>
      <c r="E227" s="95">
        <f>IF(ISBLANK('5. Employment'!$D$5),"",'5. Employment'!$D$5)</f>
        <v>45838</v>
      </c>
      <c r="F227" t="s">
        <v>116</v>
      </c>
      <c r="G227" t="s">
        <v>445</v>
      </c>
      <c r="H227" t="str">
        <f>'5. Employment'!$B$10</f>
        <v># of unique participants who have OUD, served</v>
      </c>
      <c r="I227" s="105" t="s">
        <v>349</v>
      </c>
      <c r="J227" t="str">
        <f>IF(ISBLANK('5. Employment'!$C$35),"",'5. Employment'!$C$35)</f>
        <v/>
      </c>
      <c r="L227" s="157"/>
      <c r="N227" t="str">
        <f>IF(ISBLANK('5. Employment'!$D$35),"",'5. Employment'!$D$35)</f>
        <v/>
      </c>
    </row>
    <row r="228" spans="1:14" x14ac:dyDescent="0.25">
      <c r="A228" t="str">
        <f>IF(ISBLANK(Instructions!$B$17),"",Instructions!$B$17)</f>
        <v/>
      </c>
      <c r="B228" t="str">
        <f>IF(ISBLANK(Instructions!$B$18),"",Instructions!$B$18)</f>
        <v/>
      </c>
      <c r="C228" s="110" t="s">
        <v>444</v>
      </c>
      <c r="D228" s="95">
        <f>IF(ISBLANK('5. Employment'!$D$4),"",'5. Employment'!$D$4)</f>
        <v>45474</v>
      </c>
      <c r="E228" s="95">
        <f>IF(ISBLANK('5. Employment'!$D$5),"",'5. Employment'!$D$5)</f>
        <v>45838</v>
      </c>
      <c r="F228" t="s">
        <v>116</v>
      </c>
      <c r="G228" t="s">
        <v>445</v>
      </c>
      <c r="H228" t="str">
        <f>'5. Employment'!$B$10</f>
        <v># of unique participants who have OUD, served</v>
      </c>
      <c r="I228" s="105" t="s">
        <v>350</v>
      </c>
      <c r="J228" t="str">
        <f>IF(ISBLANK('5. Employment'!$C$36),"",'5. Employment'!$C$36)</f>
        <v/>
      </c>
      <c r="L228" s="157"/>
      <c r="N228" t="str">
        <f>IF(ISBLANK('5. Employment'!$D$36),"",'5. Employment'!$D$36)</f>
        <v/>
      </c>
    </row>
    <row r="229" spans="1:14" x14ac:dyDescent="0.25">
      <c r="A229" t="str">
        <f>IF(ISBLANK(Instructions!$B$17),"",Instructions!$B$17)</f>
        <v/>
      </c>
      <c r="B229" t="str">
        <f>IF(ISBLANK(Instructions!$B$18),"",Instructions!$B$18)</f>
        <v/>
      </c>
      <c r="C229" s="110" t="s">
        <v>444</v>
      </c>
      <c r="D229" s="95">
        <f>IF(ISBLANK('5. Employment'!$D$4),"",'5. Employment'!$D$4)</f>
        <v>45474</v>
      </c>
      <c r="E229" s="95">
        <f>IF(ISBLANK('5. Employment'!$D$5),"",'5. Employment'!$D$5)</f>
        <v>45838</v>
      </c>
      <c r="F229" t="s">
        <v>118</v>
      </c>
      <c r="G229" t="s">
        <v>459</v>
      </c>
      <c r="H229" t="str">
        <f>'5. Employment'!$D$44</f>
        <v>% of participants who have OUD, who are satisfied w/ services</v>
      </c>
      <c r="I229" s="105" t="s">
        <v>253</v>
      </c>
      <c r="J229" t="str">
        <f>IF(ISBLANK('5. Employment'!$C$44),"",'5. Employment'!$C$44)</f>
        <v/>
      </c>
      <c r="K229" t="str">
        <f>IF(ISBLANK('5. Employment'!$C$45),"",'5. Employment'!$C$45)</f>
        <v/>
      </c>
      <c r="L229" s="157" t="str">
        <f>IF('5. Employment'!$E$44="Incomplete","",'5. Employment'!$E$44)</f>
        <v/>
      </c>
      <c r="N229" t="str">
        <f>IF(ISBLANK('5. Employment'!$F$44),"",'5. Employment'!$F$44)</f>
        <v/>
      </c>
    </row>
    <row r="230" spans="1:14" x14ac:dyDescent="0.25">
      <c r="A230" t="str">
        <f>IF(ISBLANK(Instructions!$B$17),"",Instructions!$B$17)</f>
        <v/>
      </c>
      <c r="B230" t="str">
        <f>IF(ISBLANK(Instructions!$B$18),"",Instructions!$B$18)</f>
        <v/>
      </c>
      <c r="C230" s="110" t="s">
        <v>444</v>
      </c>
      <c r="D230" s="95">
        <f>IF(ISBLANK('5. Employment'!$D$4),"",'5. Employment'!$D$4)</f>
        <v>45474</v>
      </c>
      <c r="E230" s="95">
        <f>IF(ISBLANK('5. Employment'!$D$5),"",'5. Employment'!$D$5)</f>
        <v>45838</v>
      </c>
      <c r="F230" t="s">
        <v>118</v>
      </c>
      <c r="G230" t="s">
        <v>460</v>
      </c>
      <c r="H230" t="str">
        <f>'5. Employment'!$D$46</f>
        <v>% of participants who showed improvement from pre-test to post-test in trainings</v>
      </c>
      <c r="I230" s="105" t="s">
        <v>253</v>
      </c>
      <c r="J230" t="str">
        <f>IF(ISBLANK('5. Employment'!$C$46),"",'5. Employment'!$C$46)</f>
        <v/>
      </c>
      <c r="K230" t="str">
        <f>IF(ISBLANK('5. Employment'!$C$47),"",'5. Employment'!$C$47)</f>
        <v/>
      </c>
      <c r="L230" s="157" t="str">
        <f>IF('5. Employment'!$E$46="Incomplete","",'5. Employment'!$E$46)</f>
        <v/>
      </c>
      <c r="N230" t="str">
        <f>IF(ISBLANK('5. Employment'!$F$46),"",'5. Employment'!$F$46)</f>
        <v/>
      </c>
    </row>
    <row r="231" spans="1:14" x14ac:dyDescent="0.25">
      <c r="A231" t="str">
        <f>IF(ISBLANK(Instructions!$B$17),"",Instructions!$B$17)</f>
        <v/>
      </c>
      <c r="B231" t="str">
        <f>IF(ISBLANK(Instructions!$B$18),"",Instructions!$B$18)</f>
        <v/>
      </c>
      <c r="C231" s="110" t="s">
        <v>444</v>
      </c>
      <c r="D231" s="95">
        <f>IF(ISBLANK('5. Employment'!$D$4),"",'5. Employment'!$D$4)</f>
        <v>45474</v>
      </c>
      <c r="E231" s="95">
        <f>IF(ISBLANK('5. Employment'!$D$5),"",'5. Employment'!$D$5)</f>
        <v>45838</v>
      </c>
      <c r="F231" t="s">
        <v>118</v>
      </c>
      <c r="G231" t="s">
        <v>461</v>
      </c>
      <c r="H231" t="str">
        <f>'5. Employment'!$D$48</f>
        <v>% of training participants who sought job placement services</v>
      </c>
      <c r="I231" s="105" t="s">
        <v>253</v>
      </c>
      <c r="J231" t="str">
        <f>IF(ISBLANK('5. Employment'!$C$48),"",'5. Employment'!$C$48)</f>
        <v/>
      </c>
      <c r="K231" t="str">
        <f>IF(ISBLANK('5. Employment'!$C$49),"",'5. Employment'!$C$49)</f>
        <v/>
      </c>
      <c r="L231" s="157" t="str">
        <f>IF('5. Employment'!$E$48="Incomplete","",'5. Employment'!$E$48)</f>
        <v/>
      </c>
      <c r="N231" t="str">
        <f>IF(ISBLANK('5. Employment'!$F$48),"",'5. Employment'!$F$48)</f>
        <v/>
      </c>
    </row>
    <row r="232" spans="1:14" x14ac:dyDescent="0.25">
      <c r="A232" t="str">
        <f>IF(ISBLANK(Instructions!$B$17),"",Instructions!$B$17)</f>
        <v/>
      </c>
      <c r="B232" t="str">
        <f>IF(ISBLANK(Instructions!$B$18),"",Instructions!$B$18)</f>
        <v/>
      </c>
      <c r="C232" s="110" t="s">
        <v>444</v>
      </c>
      <c r="D232" s="95">
        <f>IF(ISBLANK('5. Employment'!$D$4),"",'5. Employment'!$D$4)</f>
        <v>45474</v>
      </c>
      <c r="E232" s="95">
        <f>IF(ISBLANK('5. Employment'!$D$5),"",'5. Employment'!$D$5)</f>
        <v>45838</v>
      </c>
      <c r="F232" t="s">
        <v>118</v>
      </c>
      <c r="G232" t="s">
        <v>462</v>
      </c>
      <c r="H232" t="str">
        <f>'5. Employment'!$D$50</f>
        <v>% of interview coaching participants who improved interviewing skills</v>
      </c>
      <c r="I232" s="105" t="s">
        <v>253</v>
      </c>
      <c r="J232" t="str">
        <f>IF(ISBLANK('5. Employment'!$C$50),"",'5. Employment'!$C$50)</f>
        <v/>
      </c>
      <c r="K232" t="str">
        <f>IF(ISBLANK('5. Employment'!$C$51),"",'5. Employment'!$C$51)</f>
        <v/>
      </c>
      <c r="L232" s="157" t="str">
        <f>IF('5. Employment'!$E$50="Incomplete","",'5. Employment'!$E$50)</f>
        <v/>
      </c>
      <c r="N232" t="str">
        <f>IF(ISBLANK('5. Employment'!$F$50),"",'5. Employment'!$F$50)</f>
        <v/>
      </c>
    </row>
    <row r="233" spans="1:14" x14ac:dyDescent="0.25">
      <c r="A233" t="str">
        <f>IF(ISBLANK(Instructions!$B$17),"",Instructions!$B$17)</f>
        <v/>
      </c>
      <c r="B233" t="str">
        <f>IF(ISBLANK(Instructions!$B$18),"",Instructions!$B$18)</f>
        <v/>
      </c>
      <c r="C233" s="110" t="s">
        <v>444</v>
      </c>
      <c r="D233" s="95">
        <f>IF(ISBLANK('5. Employment'!$D$4),"",'5. Employment'!$D$4)</f>
        <v>45474</v>
      </c>
      <c r="E233" s="95">
        <f>IF(ISBLANK('5. Employment'!$D$5),"",'5. Employment'!$D$5)</f>
        <v>45838</v>
      </c>
      <c r="F233" t="s">
        <v>118</v>
      </c>
      <c r="G233" t="s">
        <v>463</v>
      </c>
      <c r="H233" t="str">
        <f>'5. Employment'!$D$52</f>
        <v>% of resume review participants who improved resumes</v>
      </c>
      <c r="I233" s="105" t="s">
        <v>253</v>
      </c>
      <c r="J233" t="str">
        <f>IF(ISBLANK('5. Employment'!$C$52),"",'5. Employment'!$C$52)</f>
        <v/>
      </c>
      <c r="K233" t="str">
        <f>IF(ISBLANK('5. Employment'!$C$53),"",'5. Employment'!$C$53)</f>
        <v/>
      </c>
      <c r="L233" s="157" t="str">
        <f>IF('5. Employment'!$E$52="Incomplete","",'5. Employment'!$E$52)</f>
        <v/>
      </c>
      <c r="N233" t="str">
        <f>IF(ISBLANK('5. Employment'!$F$52),"",'5. Employment'!$F$52)</f>
        <v/>
      </c>
    </row>
    <row r="234" spans="1:14" x14ac:dyDescent="0.25">
      <c r="A234" t="str">
        <f>IF(ISBLANK(Instructions!$B$17),"",Instructions!$B$17)</f>
        <v/>
      </c>
      <c r="B234" t="str">
        <f>IF(ISBLANK(Instructions!$B$18),"",Instructions!$B$18)</f>
        <v/>
      </c>
      <c r="C234" s="110" t="s">
        <v>444</v>
      </c>
      <c r="D234" s="95">
        <f>IF(ISBLANK('5. Employment'!$D$4),"",'5. Employment'!$D$4)</f>
        <v>45474</v>
      </c>
      <c r="E234" s="95">
        <f>IF(ISBLANK('5. Employment'!$D$5),"",'5. Employment'!$D$5)</f>
        <v>45838</v>
      </c>
      <c r="F234" t="s">
        <v>118</v>
      </c>
      <c r="G234" t="s">
        <v>464</v>
      </c>
      <c r="H234" t="str">
        <f>'5. Employment'!$D$54</f>
        <v xml:space="preserve">% of participants who say they have the professional attire needed </v>
      </c>
      <c r="I234" s="105" t="s">
        <v>253</v>
      </c>
      <c r="J234" t="str">
        <f>IF(ISBLANK('5. Employment'!$C$54),"",'5. Employment'!$C$54)</f>
        <v/>
      </c>
      <c r="K234" t="str">
        <f>IF(ISBLANK('5. Employment'!$C$55),"",'5. Employment'!$C$55)</f>
        <v/>
      </c>
      <c r="L234" s="157" t="str">
        <f>IF('5. Employment'!$E$54="Incomplete","",'5. Employment'!$E$54)</f>
        <v/>
      </c>
      <c r="N234" t="str">
        <f>IF(ISBLANK('5. Employment'!$F$54),"",'5. Employment'!$F$54)</f>
        <v/>
      </c>
    </row>
    <row r="235" spans="1:14" x14ac:dyDescent="0.25">
      <c r="A235" t="str">
        <f>IF(ISBLANK(Instructions!$B$17),"",Instructions!$B$17)</f>
        <v/>
      </c>
      <c r="B235" t="str">
        <f>IF(ISBLANK(Instructions!$B$18),"",Instructions!$B$18)</f>
        <v/>
      </c>
      <c r="C235" s="110" t="s">
        <v>444</v>
      </c>
      <c r="D235" s="95">
        <f>IF(ISBLANK('5. Employment'!$D$4),"",'5. Employment'!$D$4)</f>
        <v>45474</v>
      </c>
      <c r="E235" s="95">
        <f>IF(ISBLANK('5. Employment'!$D$5),"",'5. Employment'!$D$5)</f>
        <v>45838</v>
      </c>
      <c r="F235" t="s">
        <v>118</v>
      </c>
      <c r="G235" t="s">
        <v>465</v>
      </c>
      <c r="H235" t="str">
        <f>'5. Employment'!$D$56</f>
        <v>% of participants in community college courses, who completed their course(s)</v>
      </c>
      <c r="I235" s="105" t="s">
        <v>253</v>
      </c>
      <c r="J235" t="str">
        <f>IF(ISBLANK('5. Employment'!$C$56),"",'5. Employment'!$C$56)</f>
        <v/>
      </c>
      <c r="K235" t="str">
        <f>IF(ISBLANK('5. Employment'!$C$57),"",'5. Employment'!$C$57)</f>
        <v/>
      </c>
      <c r="L235" s="157" t="str">
        <f>IF('5. Employment'!$E$56="Incomplete","",'5. Employment'!$E$56)</f>
        <v/>
      </c>
      <c r="N235" t="str">
        <f>IF(ISBLANK('5. Employment'!$F$56),"",'5. Employment'!$F$56)</f>
        <v/>
      </c>
    </row>
    <row r="236" spans="1:14" x14ac:dyDescent="0.25">
      <c r="A236" t="str">
        <f>IF(ISBLANK(Instructions!$B$17),"",Instructions!$B$17)</f>
        <v/>
      </c>
      <c r="B236" t="str">
        <f>IF(ISBLANK(Instructions!$B$18),"",Instructions!$B$18)</f>
        <v/>
      </c>
      <c r="C236" s="110" t="s">
        <v>444</v>
      </c>
      <c r="D236" s="95">
        <f>IF(ISBLANK('5. Employment'!$D$4),"",'5. Employment'!$D$4)</f>
        <v>45474</v>
      </c>
      <c r="E236" s="95">
        <f>IF(ISBLANK('5. Employment'!$D$5),"",'5. Employment'!$D$5)</f>
        <v>45838</v>
      </c>
      <c r="F236" t="s">
        <v>118</v>
      </c>
      <c r="G236" t="s">
        <v>466</v>
      </c>
      <c r="H236" t="str">
        <f>'5. Employment'!$D$58</f>
        <v>% of requests for transportation assistance fulfilled</v>
      </c>
      <c r="I236" s="105" t="s">
        <v>253</v>
      </c>
      <c r="J236" t="str">
        <f>IF(ISBLANK('5. Employment'!$C$58),"",'5. Employment'!$C$58)</f>
        <v/>
      </c>
      <c r="K236" t="str">
        <f>IF(ISBLANK('5. Employment'!$C$59),"",'5. Employment'!$C$59)</f>
        <v/>
      </c>
      <c r="L236" s="157" t="str">
        <f>IF('5. Employment'!$E$58="Incomplete","",'5. Employment'!$E$58)</f>
        <v/>
      </c>
      <c r="N236" t="str">
        <f>IF(ISBLANK('5. Employment'!$F$58),"",'5. Employment'!$F$58)</f>
        <v/>
      </c>
    </row>
    <row r="237" spans="1:14" x14ac:dyDescent="0.25">
      <c r="A237" t="str">
        <f>IF(ISBLANK(Instructions!$B$17),"",Instructions!$B$17)</f>
        <v/>
      </c>
      <c r="B237" t="str">
        <f>IF(ISBLANK(Instructions!$B$18),"",Instructions!$B$18)</f>
        <v/>
      </c>
      <c r="C237" s="110" t="s">
        <v>444</v>
      </c>
      <c r="D237" s="95">
        <f>IF(ISBLANK('5. Employment'!$D$4),"",'5. Employment'!$D$4)</f>
        <v>45474</v>
      </c>
      <c r="E237" s="95">
        <f>IF(ISBLANK('5. Employment'!$D$5),"",'5. Employment'!$D$5)</f>
        <v>45838</v>
      </c>
      <c r="F237" t="s">
        <v>118</v>
      </c>
      <c r="G237" t="s">
        <v>467</v>
      </c>
      <c r="H237" t="str">
        <f>'5. Employment'!$D$60</f>
        <v>% of transportation vouchers used</v>
      </c>
      <c r="I237" s="105" t="s">
        <v>253</v>
      </c>
      <c r="J237" t="str">
        <f>IF(ISBLANK('5. Employment'!$C$60),"",'5. Employment'!$C$60)</f>
        <v/>
      </c>
      <c r="K237" t="str">
        <f>IF(ISBLANK('5. Employment'!$C$61),"",'5. Employment'!$C$61)</f>
        <v/>
      </c>
      <c r="L237" s="157" t="str">
        <f>IF('5. Employment'!$E$60="Incomplete","",'5. Employment'!$E$60)</f>
        <v/>
      </c>
      <c r="N237" t="str">
        <f>IF(ISBLANK('5. Employment'!$F$60),"",'5. Employment'!$F$60)</f>
        <v/>
      </c>
    </row>
    <row r="238" spans="1:14" x14ac:dyDescent="0.25">
      <c r="A238" t="str">
        <f>IF(ISBLANK(Instructions!$B$17),"",Instructions!$B$17)</f>
        <v/>
      </c>
      <c r="B238" t="str">
        <f>IF(ISBLANK(Instructions!$B$18),"",Instructions!$B$18)</f>
        <v/>
      </c>
      <c r="C238" s="110" t="s">
        <v>444</v>
      </c>
      <c r="D238" s="95">
        <f>IF(ISBLANK('5. Employment'!$D$4),"",'5. Employment'!$D$4)</f>
        <v>45474</v>
      </c>
      <c r="E238" s="95">
        <f>IF(ISBLANK('5. Employment'!$D$5),"",'5. Employment'!$D$5)</f>
        <v>45838</v>
      </c>
      <c r="F238" t="s">
        <v>118</v>
      </c>
      <c r="G238" t="s">
        <v>468</v>
      </c>
      <c r="H238" t="str">
        <f>IF(ISBLANK('5. Employment'!$D$62),"",'5. Employment'!$D$62)</f>
        <v/>
      </c>
      <c r="I238" s="105" t="s">
        <v>253</v>
      </c>
      <c r="J238" t="str">
        <f>IF(ISBLANK('5. Employment'!$C$62),"",'5. Employment'!$C$62)</f>
        <v/>
      </c>
      <c r="K238" t="str">
        <f>IF(ISBLANK('5. Employment'!$C$63),"",'5. Employment'!$C$63)</f>
        <v/>
      </c>
      <c r="L238" s="157" t="str">
        <f>IF('5. Employment'!$E$62="Incomplete","",'5. Employment'!$E$62)</f>
        <v/>
      </c>
      <c r="N238" t="str">
        <f>IF(ISBLANK('5. Employment'!$F$62),"",'5. Employment'!$F$62)</f>
        <v/>
      </c>
    </row>
    <row r="239" spans="1:14" x14ac:dyDescent="0.25">
      <c r="A239" t="str">
        <f>IF(ISBLANK(Instructions!$B$17),"",Instructions!$B$17)</f>
        <v/>
      </c>
      <c r="B239" t="str">
        <f>IF(ISBLANK(Instructions!$B$18),"",Instructions!$B$18)</f>
        <v/>
      </c>
      <c r="C239" s="110" t="s">
        <v>444</v>
      </c>
      <c r="D239" s="95">
        <f>IF(ISBLANK('5. Employment'!$D$4),"",'5. Employment'!$D$4)</f>
        <v>45474</v>
      </c>
      <c r="E239" s="95">
        <f>IF(ISBLANK('5. Employment'!$D$5),"",'5. Employment'!$D$5)</f>
        <v>45838</v>
      </c>
      <c r="F239" t="s">
        <v>118</v>
      </c>
      <c r="G239" t="s">
        <v>469</v>
      </c>
      <c r="H239" t="str">
        <f>IF(ISBLANK('5. Employment'!$D$64),"",'5. Employment'!$D$64)</f>
        <v/>
      </c>
      <c r="I239" s="105" t="s">
        <v>253</v>
      </c>
      <c r="J239" t="str">
        <f>IF(ISBLANK('5. Employment'!$C$64),"",'5. Employment'!$C$64)</f>
        <v/>
      </c>
      <c r="K239" t="str">
        <f>IF(ISBLANK('5. Employment'!$C$65),"",'5. Employment'!$C$65)</f>
        <v/>
      </c>
      <c r="L239" s="157" t="str">
        <f>IF('5. Employment'!$E$64="Incomplete","",'5. Employment'!$E$64)</f>
        <v/>
      </c>
      <c r="N239" t="str">
        <f>IF(ISBLANK('5. Employment'!$F$64),"",'5. Employment'!$F$64)</f>
        <v/>
      </c>
    </row>
    <row r="240" spans="1:14" x14ac:dyDescent="0.25">
      <c r="A240" t="str">
        <f>IF(ISBLANK(Instructions!$B$17),"",Instructions!$B$17)</f>
        <v/>
      </c>
      <c r="B240" t="str">
        <f>IF(ISBLANK(Instructions!$B$18),"",Instructions!$B$18)</f>
        <v/>
      </c>
      <c r="C240" s="110" t="s">
        <v>444</v>
      </c>
      <c r="D240" s="95">
        <f>IF(ISBLANK('5. Employment'!$D$4),"",'5. Employment'!$D$4)</f>
        <v>45474</v>
      </c>
      <c r="E240" s="95">
        <f>IF(ISBLANK('5. Employment'!$D$5),"",'5. Employment'!$D$5)</f>
        <v>45838</v>
      </c>
      <c r="F240" t="s">
        <v>118</v>
      </c>
      <c r="G240" t="s">
        <v>470</v>
      </c>
      <c r="H240" t="str">
        <f>IF(ISBLANK('5. Employment'!$D$66),"",'5. Employment'!$D$66)</f>
        <v/>
      </c>
      <c r="I240" s="105" t="s">
        <v>253</v>
      </c>
      <c r="J240" t="str">
        <f>IF(ISBLANK('5. Employment'!$C$66),"",'5. Employment'!$C$66)</f>
        <v/>
      </c>
      <c r="K240" t="str">
        <f>IF(ISBLANK('5. Employment'!$C$67),"",'5. Employment'!$C$67)</f>
        <v/>
      </c>
      <c r="L240" s="157" t="str">
        <f>IF('5. Employment'!$E$66="Incomplete","",'5. Employment'!$E$66)</f>
        <v/>
      </c>
      <c r="N240" t="str">
        <f>IF(ISBLANK('5. Employment'!$F$66),"",'5. Employment'!$F$66)</f>
        <v/>
      </c>
    </row>
    <row r="241" spans="1:14" x14ac:dyDescent="0.25">
      <c r="A241" t="str">
        <f>IF(ISBLANK(Instructions!$B$17),"",Instructions!$B$17)</f>
        <v/>
      </c>
      <c r="B241" t="str">
        <f>IF(ISBLANK(Instructions!$B$18),"",Instructions!$B$18)</f>
        <v/>
      </c>
      <c r="C241" s="110" t="s">
        <v>444</v>
      </c>
      <c r="D241" s="95">
        <f>IF(ISBLANK('5. Employment'!$D$4),"",'5. Employment'!$D$4)</f>
        <v>45474</v>
      </c>
      <c r="E241" s="95">
        <f>IF(ISBLANK('5. Employment'!$D$5),"",'5. Employment'!$D$5)</f>
        <v>45838</v>
      </c>
      <c r="F241" t="s">
        <v>120</v>
      </c>
      <c r="G241" t="s">
        <v>471</v>
      </c>
      <c r="H241" t="str">
        <f>'5. Employment'!$D$72</f>
        <v xml:space="preserve">% of participants who received job-placement services that are employed 6 months after placement </v>
      </c>
      <c r="I241" s="105" t="s">
        <v>253</v>
      </c>
      <c r="J241" t="str">
        <f>IF(ISBLANK('5. Employment'!$C$72),"",'5. Employment'!$C$72)</f>
        <v/>
      </c>
      <c r="K241" t="str">
        <f>IF(ISBLANK('5. Employment'!$C$73),"",'5. Employment'!$C$73)</f>
        <v/>
      </c>
      <c r="L241" s="157" t="str">
        <f>IF('5. Employment'!$E$72="Incomplete","",'5. Employment'!$E$72)</f>
        <v/>
      </c>
      <c r="N241" t="str">
        <f>IF(ISBLANK('5. Employment'!$F$72),"",'5. Employment'!$F$72)</f>
        <v/>
      </c>
    </row>
    <row r="242" spans="1:14" x14ac:dyDescent="0.25">
      <c r="A242" t="str">
        <f>IF(ISBLANK(Instructions!$B$17),"",Instructions!$B$17)</f>
        <v/>
      </c>
      <c r="B242" t="str">
        <f>IF(ISBLANK(Instructions!$B$18),"",Instructions!$B$18)</f>
        <v/>
      </c>
      <c r="C242" s="110" t="s">
        <v>444</v>
      </c>
      <c r="D242" s="95">
        <f>IF(ISBLANK('5. Employment'!$D$4),"",'5. Employment'!$D$4)</f>
        <v>45474</v>
      </c>
      <c r="E242" s="95">
        <f>IF(ISBLANK('5. Employment'!$D$5),"",'5. Employment'!$D$5)</f>
        <v>45838</v>
      </c>
      <c r="F242" t="s">
        <v>120</v>
      </c>
      <c r="G242" t="s">
        <v>472</v>
      </c>
      <c r="H242" t="str">
        <f>'5. Employment'!$D$74</f>
        <v xml:space="preserve">% of participants who report getting the social and emotional support they need </v>
      </c>
      <c r="I242" s="105" t="s">
        <v>253</v>
      </c>
      <c r="J242" t="str">
        <f>IF(ISBLANK('5. Employment'!$C$74),"",'5. Employment'!$C$74)</f>
        <v/>
      </c>
      <c r="K242" t="str">
        <f>IF(ISBLANK('5. Employment'!$C$75),"",'5. Employment'!$C$75)</f>
        <v/>
      </c>
      <c r="L242" s="157" t="str">
        <f>IF('5. Employment'!$E$74="Incomplete","",'5. Employment'!$E$74)</f>
        <v/>
      </c>
      <c r="N242" t="str">
        <f>IF(ISBLANK('5. Employment'!$F$74),"",'5. Employment'!$F$74)</f>
        <v/>
      </c>
    </row>
    <row r="243" spans="1:14" x14ac:dyDescent="0.25">
      <c r="A243" t="str">
        <f>IF(ISBLANK(Instructions!$B$17),"",Instructions!$B$17)</f>
        <v/>
      </c>
      <c r="B243" t="str">
        <f>IF(ISBLANK(Instructions!$B$18),"",Instructions!$B$18)</f>
        <v/>
      </c>
      <c r="C243" s="110" t="s">
        <v>444</v>
      </c>
      <c r="D243" s="95">
        <f>IF(ISBLANK('5. Employment'!$D$4),"",'5. Employment'!$D$4)</f>
        <v>45474</v>
      </c>
      <c r="E243" s="95">
        <f>IF(ISBLANK('5. Employment'!$D$5),"",'5. Employment'!$D$5)</f>
        <v>45838</v>
      </c>
      <c r="F243" t="s">
        <v>120</v>
      </c>
      <c r="G243" t="s">
        <v>473</v>
      </c>
      <c r="H243" t="str">
        <f>'5. Employment'!$D$76</f>
        <v xml:space="preserve"># of community overdose reversals using naloxone </v>
      </c>
      <c r="I243" s="105" t="s">
        <v>253</v>
      </c>
      <c r="J243" t="str">
        <f>IF(ISBLANK('5. Employment'!$C$76),"",'5. Employment'!$C$76)</f>
        <v/>
      </c>
      <c r="N243" t="str">
        <f>IF(ISBLANK('5. Employment'!$F$76),"",'5. Employment'!$F$76)</f>
        <v/>
      </c>
    </row>
    <row r="244" spans="1:14" x14ac:dyDescent="0.25">
      <c r="A244" t="str">
        <f>IF(ISBLANK(Instructions!$B$17),"",Instructions!$B$17)</f>
        <v/>
      </c>
      <c r="B244" t="str">
        <f>IF(ISBLANK(Instructions!$B$18),"",Instructions!$B$18)</f>
        <v/>
      </c>
      <c r="C244" s="110" t="s">
        <v>444</v>
      </c>
      <c r="D244" s="95">
        <f>IF(ISBLANK('5. Employment'!$D$4),"",'5. Employment'!$D$4)</f>
        <v>45474</v>
      </c>
      <c r="E244" s="95">
        <f>IF(ISBLANK('5. Employment'!$D$5),"",'5. Employment'!$D$5)</f>
        <v>45838</v>
      </c>
      <c r="F244" t="s">
        <v>120</v>
      </c>
      <c r="G244" t="s">
        <v>474</v>
      </c>
      <c r="H244" t="str">
        <f>IF(ISBLANK('5. Employment'!$D$77),"",'5. Employment'!$D$77)</f>
        <v/>
      </c>
      <c r="I244" s="105" t="s">
        <v>253</v>
      </c>
      <c r="J244" t="str">
        <f>IF(ISBLANK('5. Employment'!$C$77),"",'5. Employment'!$C$77)</f>
        <v/>
      </c>
      <c r="K244" t="str">
        <f>IF(ISBLANK('5. Employment'!$C$78),"",'5. Employment'!$C$78)</f>
        <v/>
      </c>
      <c r="L244" s="157" t="str">
        <f>IF('5. Employment'!$E$77="Incomplete","",'5. Employment'!$E$77)</f>
        <v/>
      </c>
      <c r="N244" t="str">
        <f>IF(ISBLANK('5. Employment'!$F$77),"",'5. Employment'!$F$77)</f>
        <v/>
      </c>
    </row>
    <row r="245" spans="1:14" x14ac:dyDescent="0.25">
      <c r="A245" t="str">
        <f>IF(ISBLANK(Instructions!$B$17),"",Instructions!$B$17)</f>
        <v/>
      </c>
      <c r="B245" t="str">
        <f>IF(ISBLANK(Instructions!$B$18),"",Instructions!$B$18)</f>
        <v/>
      </c>
      <c r="C245" s="110" t="s">
        <v>444</v>
      </c>
      <c r="D245" s="95">
        <f>IF(ISBLANK('5. Employment'!$D$4),"",'5. Employment'!$D$4)</f>
        <v>45474</v>
      </c>
      <c r="E245" s="95">
        <f>IF(ISBLANK('5. Employment'!$D$5),"",'5. Employment'!$D$5)</f>
        <v>45838</v>
      </c>
      <c r="F245" t="s">
        <v>120</v>
      </c>
      <c r="G245" t="s">
        <v>475</v>
      </c>
      <c r="H245" t="str">
        <f>IF(ISBLANK('5. Employment'!$D$79),"",'5. Employment'!$D$79)</f>
        <v/>
      </c>
      <c r="I245" s="105" t="s">
        <v>253</v>
      </c>
      <c r="J245" t="str">
        <f>IF(ISBLANK('5. Employment'!$C$79),"",'5. Employment'!$C$79)</f>
        <v/>
      </c>
      <c r="K245" t="str">
        <f>IF(ISBLANK('5. Employment'!$C$80),"",'5. Employment'!$C$80)</f>
        <v/>
      </c>
      <c r="L245" s="157" t="str">
        <f>IF('5. Employment'!$E$79="Incomplete","",'5. Employment'!$E$79)</f>
        <v/>
      </c>
      <c r="N245" t="str">
        <f>IF(ISBLANK('5. Employment'!$F$79),"",'5. Employment'!$F$79)</f>
        <v/>
      </c>
    </row>
    <row r="246" spans="1:14" x14ac:dyDescent="0.25">
      <c r="A246" t="str">
        <f>IF(ISBLANK(Instructions!$B$17),"",Instructions!$B$17)</f>
        <v/>
      </c>
      <c r="B246" t="str">
        <f>IF(ISBLANK(Instructions!$B$18),"",Instructions!$B$18)</f>
        <v/>
      </c>
      <c r="C246" s="110" t="s">
        <v>444</v>
      </c>
      <c r="D246" s="95">
        <f>IF(ISBLANK('5. Employment'!$D$4),"",'5. Employment'!$D$4)</f>
        <v>45474</v>
      </c>
      <c r="E246" s="95">
        <f>IF(ISBLANK('5. Employment'!$D$5),"",'5. Employment'!$D$5)</f>
        <v>45838</v>
      </c>
      <c r="F246" t="s">
        <v>120</v>
      </c>
      <c r="G246" t="s">
        <v>476</v>
      </c>
      <c r="H246" t="str">
        <f>IF(ISBLANK('5. Employment'!$D$81),"",'5. Employment'!$D$81)</f>
        <v/>
      </c>
      <c r="I246" s="105" t="s">
        <v>253</v>
      </c>
      <c r="J246" t="str">
        <f>IF(ISBLANK('5. Employment'!$C$81),"",'5. Employment'!$C$81)</f>
        <v/>
      </c>
      <c r="K246" t="str">
        <f>IF(ISBLANK('5. Employment'!$C$82),"",'5. Employment'!$C$82)</f>
        <v/>
      </c>
      <c r="L246" s="157" t="str">
        <f>IF('5. Employment'!$E$81="Incomplete","",'5. Employment'!$E$81)</f>
        <v/>
      </c>
      <c r="N246" t="str">
        <f>IF(ISBLANK('5. Employment'!$F$81),"",'5. Employment'!$F$81)</f>
        <v/>
      </c>
    </row>
    <row r="247" spans="1:14" x14ac:dyDescent="0.25">
      <c r="A247" t="str">
        <f>IF(ISBLANK(Instructions!$B$17),"",Instructions!$B$17)</f>
        <v/>
      </c>
      <c r="B247" t="str">
        <f>IF(ISBLANK(Instructions!$B$18),"",Instructions!$B$18)</f>
        <v/>
      </c>
      <c r="C247" s="110" t="s">
        <v>444</v>
      </c>
      <c r="D247" s="95">
        <f>IF(ISBLANK('5. Employment'!$D$4),"",'5. Employment'!$D$4)</f>
        <v>45474</v>
      </c>
      <c r="E247" s="95">
        <f>IF(ISBLANK('5. Employment'!$D$5),"",'5. Employment'!$D$5)</f>
        <v>45838</v>
      </c>
      <c r="F247" t="s">
        <v>121</v>
      </c>
      <c r="G247" t="s">
        <v>477</v>
      </c>
      <c r="H247" t="str">
        <f>'5. Employment'!$B$87</f>
        <v>Overdose death rate per 100,000 residents</v>
      </c>
      <c r="I247" s="105" t="s">
        <v>253</v>
      </c>
      <c r="J247" t="str">
        <f>IF('5. Employment'!C87="yes", 1, IF('5. Employment'!C87="no", 0, ""))</f>
        <v/>
      </c>
      <c r="L247" s="157"/>
      <c r="N247" t="str">
        <f>IF(ISBLANK('5. Employment'!$F$87),"",'5. Employment'!$F$87)</f>
        <v/>
      </c>
    </row>
    <row r="248" spans="1:14" x14ac:dyDescent="0.25">
      <c r="A248" t="str">
        <f>IF(ISBLANK(Instructions!$B$17),"",Instructions!$B$17)</f>
        <v/>
      </c>
      <c r="B248" t="str">
        <f>IF(ISBLANK(Instructions!$B$18),"",Instructions!$B$18)</f>
        <v/>
      </c>
      <c r="C248" s="110" t="s">
        <v>444</v>
      </c>
      <c r="D248" s="95">
        <f>IF(ISBLANK('5. Employment'!$D$4),"",'5. Employment'!$D$4)</f>
        <v>45474</v>
      </c>
      <c r="E248" s="95">
        <f>IF(ISBLANK('5. Employment'!$D$5),"",'5. Employment'!$D$5)</f>
        <v>45838</v>
      </c>
      <c r="F248" t="s">
        <v>121</v>
      </c>
      <c r="G248" t="s">
        <v>478</v>
      </c>
      <c r="H248" t="str">
        <f>'5. Employment'!$B$88</f>
        <v>Overdose emergency department visits per 100,000 residents</v>
      </c>
      <c r="I248" s="105" t="s">
        <v>253</v>
      </c>
      <c r="J248" t="str">
        <f>IF('5. Employment'!C88="yes", 1, IF('5. Employment'!C88="no", 0, ""))</f>
        <v/>
      </c>
      <c r="L248" s="157"/>
      <c r="N248" t="str">
        <f>IF(ISBLANK('5. Employment'!$F$88),"",'5. Employment'!$F$88)</f>
        <v/>
      </c>
    </row>
    <row r="249" spans="1:14" x14ac:dyDescent="0.25">
      <c r="A249" t="str">
        <f>IF(ISBLANK(Instructions!$B$17),"",Instructions!$B$17)</f>
        <v/>
      </c>
      <c r="B249" t="str">
        <f>IF(ISBLANK(Instructions!$B$18),"",Instructions!$B$18)</f>
        <v/>
      </c>
      <c r="C249" s="111" t="s">
        <v>479</v>
      </c>
      <c r="D249" s="95">
        <f>IF(ISBLANK('6. Early Intervention'!$D$4),"",'6. Early Intervention'!$D$4)</f>
        <v>45474</v>
      </c>
      <c r="E249" s="95">
        <f>IF(ISBLANK('6. Early Intervention'!$D$5),"",'6. Early Intervention'!$D$5)</f>
        <v>45838</v>
      </c>
      <c r="F249" t="s">
        <v>116</v>
      </c>
      <c r="G249" t="s">
        <v>480</v>
      </c>
      <c r="H249" t="str">
        <f>'6. Early Intervention'!$B$10</f>
        <v xml:space="preserve"># of Youth Mental Health First-Aid training programs held </v>
      </c>
      <c r="I249" s="105" t="s">
        <v>253</v>
      </c>
      <c r="J249" t="str">
        <f>IF(ISBLANK('6. Early Intervention'!$C$10),"",'6. Early Intervention'!$C$10)</f>
        <v/>
      </c>
      <c r="L249" s="157"/>
      <c r="M249" t="str">
        <f>IF(ISBLANK('6. Early Intervention'!$D$10),"",'6. Early Intervention'!$D$10)</f>
        <v/>
      </c>
      <c r="N249" t="str">
        <f>IF(ISBLANK('6. Early Intervention'!$E$10),"",'6. Early Intervention'!$E$10)</f>
        <v/>
      </c>
    </row>
    <row r="250" spans="1:14" x14ac:dyDescent="0.25">
      <c r="A250" t="str">
        <f>IF(ISBLANK(Instructions!$B$17),"",Instructions!$B$17)</f>
        <v/>
      </c>
      <c r="B250" t="str">
        <f>IF(ISBLANK(Instructions!$B$18),"",Instructions!$B$18)</f>
        <v/>
      </c>
      <c r="C250" s="111" t="s">
        <v>479</v>
      </c>
      <c r="D250" s="95">
        <f>IF(ISBLANK('6. Early Intervention'!$D$4),"",'6. Early Intervention'!$D$4)</f>
        <v>45474</v>
      </c>
      <c r="E250" s="95">
        <f>IF(ISBLANK('6. Early Intervention'!$D$5),"",'6. Early Intervention'!$D$5)</f>
        <v>45838</v>
      </c>
      <c r="F250" t="s">
        <v>116</v>
      </c>
      <c r="G250" t="s">
        <v>481</v>
      </c>
      <c r="H250" t="str">
        <f>'6. Early Intervention'!$B$11</f>
        <v># of unique participants trained in Youth Mental Health First-Aid</v>
      </c>
      <c r="I250" s="105" t="s">
        <v>253</v>
      </c>
      <c r="J250" t="str">
        <f>IF(ISBLANK('6. Early Intervention'!$C$11),"",'6. Early Intervention'!$C$11)</f>
        <v/>
      </c>
      <c r="L250" s="157"/>
      <c r="M250" t="str">
        <f>IF(ISBLANK('6. Early Intervention'!$D$11),"",'6. Early Intervention'!$D$11)</f>
        <v/>
      </c>
      <c r="N250" t="str">
        <f>IF(ISBLANK('6. Early Intervention'!$E$11),"",'6. Early Intervention'!$E$11)</f>
        <v/>
      </c>
    </row>
    <row r="251" spans="1:14" x14ac:dyDescent="0.25">
      <c r="A251" t="str">
        <f>IF(ISBLANK(Instructions!$B$17),"",Instructions!$B$17)</f>
        <v/>
      </c>
      <c r="B251" t="str">
        <f>IF(ISBLANK(Instructions!$B$18),"",Instructions!$B$18)</f>
        <v/>
      </c>
      <c r="C251" s="111" t="s">
        <v>479</v>
      </c>
      <c r="D251" s="95">
        <f>IF(ISBLANK('6. Early Intervention'!$D$4),"",'6. Early Intervention'!$D$4)</f>
        <v>45474</v>
      </c>
      <c r="E251" s="95">
        <f>IF(ISBLANK('6. Early Intervention'!$D$5),"",'6. Early Intervention'!$D$5)</f>
        <v>45838</v>
      </c>
      <c r="F251" t="s">
        <v>116</v>
      </c>
      <c r="G251" t="s">
        <v>482</v>
      </c>
      <c r="H251" t="str">
        <f>'6. Early Intervention'!$B$12</f>
        <v># of trainers who provide Youth Mental Health First-Aid programs</v>
      </c>
      <c r="I251" s="105" t="s">
        <v>253</v>
      </c>
      <c r="J251" t="str">
        <f>IF(ISBLANK('6. Early Intervention'!$C$12),"",'6. Early Intervention'!$C$12)</f>
        <v/>
      </c>
      <c r="L251" s="157"/>
      <c r="M251" t="str">
        <f>IF(ISBLANK('6. Early Intervention'!$D$12),"",'6. Early Intervention'!$D$12)</f>
        <v/>
      </c>
      <c r="N251" t="str">
        <f>IF(ISBLANK('6. Early Intervention'!$E$12),"",'6. Early Intervention'!$E$12)</f>
        <v/>
      </c>
    </row>
    <row r="252" spans="1:14" x14ac:dyDescent="0.25">
      <c r="A252" t="str">
        <f>IF(ISBLANK(Instructions!$B$17),"",Instructions!$B$17)</f>
        <v/>
      </c>
      <c r="B252" t="str">
        <f>IF(ISBLANK(Instructions!$B$18),"",Instructions!$B$18)</f>
        <v/>
      </c>
      <c r="C252" s="111" t="s">
        <v>479</v>
      </c>
      <c r="D252" s="95">
        <f>IF(ISBLANK('6. Early Intervention'!$D$4),"",'6. Early Intervention'!$D$4)</f>
        <v>45474</v>
      </c>
      <c r="E252" s="95">
        <f>IF(ISBLANK('6. Early Intervention'!$D$5),"",'6. Early Intervention'!$D$5)</f>
        <v>45838</v>
      </c>
      <c r="F252" t="s">
        <v>116</v>
      </c>
      <c r="G252" t="s">
        <v>483</v>
      </c>
      <c r="H252" t="str">
        <f>'6. Early Intervention'!$B$14</f>
        <v xml:space="preserve"># of peer-based training programs held </v>
      </c>
      <c r="I252" s="105" t="s">
        <v>253</v>
      </c>
      <c r="J252" t="str">
        <f>IF(ISBLANK('6. Early Intervention'!$C$14),"",'6. Early Intervention'!$C$14)</f>
        <v/>
      </c>
      <c r="L252" s="157"/>
      <c r="M252" t="str">
        <f>IF(ISBLANK('6. Early Intervention'!$D$14),"",'6. Early Intervention'!$D$14)</f>
        <v/>
      </c>
      <c r="N252" t="str">
        <f>IF(ISBLANK('6. Early Intervention'!$E$14),"",'6. Early Intervention'!$E$14)</f>
        <v/>
      </c>
    </row>
    <row r="253" spans="1:14" x14ac:dyDescent="0.25">
      <c r="A253" t="str">
        <f>IF(ISBLANK(Instructions!$B$17),"",Instructions!$B$17)</f>
        <v/>
      </c>
      <c r="B253" t="str">
        <f>IF(ISBLANK(Instructions!$B$18),"",Instructions!$B$18)</f>
        <v/>
      </c>
      <c r="C253" s="111" t="s">
        <v>479</v>
      </c>
      <c r="D253" s="95">
        <f>IF(ISBLANK('6. Early Intervention'!$D$4),"",'6. Early Intervention'!$D$4)</f>
        <v>45474</v>
      </c>
      <c r="E253" s="95">
        <f>IF(ISBLANK('6. Early Intervention'!$D$5),"",'6. Early Intervention'!$D$5)</f>
        <v>45838</v>
      </c>
      <c r="F253" t="s">
        <v>116</v>
      </c>
      <c r="G253" t="s">
        <v>484</v>
      </c>
      <c r="H253" t="str">
        <f>'6. Early Intervention'!$B$15</f>
        <v># of unique participants trained in peer-based program</v>
      </c>
      <c r="I253" s="105" t="s">
        <v>253</v>
      </c>
      <c r="J253" t="str">
        <f>IF(ISBLANK('6. Early Intervention'!$C$15),"",'6. Early Intervention'!$C$15)</f>
        <v/>
      </c>
      <c r="L253" s="157"/>
      <c r="M253" t="str">
        <f>IF(ISBLANK('6. Early Intervention'!$D$15),"",'6. Early Intervention'!$D$15)</f>
        <v/>
      </c>
      <c r="N253" t="str">
        <f>IF(ISBLANK('6. Early Intervention'!$E$15),"",'6. Early Intervention'!$E$15)</f>
        <v/>
      </c>
    </row>
    <row r="254" spans="1:14" x14ac:dyDescent="0.25">
      <c r="A254" t="str">
        <f>IF(ISBLANK(Instructions!$B$17),"",Instructions!$B$17)</f>
        <v/>
      </c>
      <c r="B254" t="str">
        <f>IF(ISBLANK(Instructions!$B$18),"",Instructions!$B$18)</f>
        <v/>
      </c>
      <c r="C254" s="111" t="s">
        <v>479</v>
      </c>
      <c r="D254" s="95">
        <f>IF(ISBLANK('6. Early Intervention'!$D$4),"",'6. Early Intervention'!$D$4)</f>
        <v>45474</v>
      </c>
      <c r="E254" s="95">
        <f>IF(ISBLANK('6. Early Intervention'!$D$5),"",'6. Early Intervention'!$D$5)</f>
        <v>45838</v>
      </c>
      <c r="F254" t="s">
        <v>116</v>
      </c>
      <c r="G254" t="s">
        <v>485</v>
      </c>
      <c r="H254" t="str">
        <f>'6. Early Intervention'!$B$16</f>
        <v># of trainers who provide peer-based programs</v>
      </c>
      <c r="I254" s="105" t="s">
        <v>253</v>
      </c>
      <c r="J254" t="str">
        <f>IF(ISBLANK('6. Early Intervention'!$C$16),"",'6. Early Intervention'!$C$16)</f>
        <v/>
      </c>
      <c r="L254" s="157"/>
      <c r="M254" t="str">
        <f>IF(ISBLANK('6. Early Intervention'!$D$16),"",'6. Early Intervention'!$D$16)</f>
        <v/>
      </c>
      <c r="N254" t="str">
        <f>IF(ISBLANK('6. Early Intervention'!$E$16),"",'6. Early Intervention'!$E$16)</f>
        <v/>
      </c>
    </row>
    <row r="255" spans="1:14" x14ac:dyDescent="0.25">
      <c r="A255" t="str">
        <f>IF(ISBLANK(Instructions!$B$17),"",Instructions!$B$17)</f>
        <v/>
      </c>
      <c r="B255" t="str">
        <f>IF(ISBLANK(Instructions!$B$18),"",Instructions!$B$18)</f>
        <v/>
      </c>
      <c r="C255" s="111" t="s">
        <v>479</v>
      </c>
      <c r="D255" s="95">
        <f>IF(ISBLANK('6. Early Intervention'!$D$4),"",'6. Early Intervention'!$D$4)</f>
        <v>45474</v>
      </c>
      <c r="E255" s="95">
        <f>IF(ISBLANK('6. Early Intervention'!$D$5),"",'6. Early Intervention'!$D$5)</f>
        <v>45838</v>
      </c>
      <c r="F255" t="s">
        <v>116</v>
      </c>
      <c r="G255" t="s">
        <v>486</v>
      </c>
      <c r="H255" t="str">
        <f>'6. Early Intervention'!$B$18</f>
        <v xml:space="preserve"># of other early intervention training programs held </v>
      </c>
      <c r="I255" s="105" t="s">
        <v>253</v>
      </c>
      <c r="J255" t="str">
        <f>IF(ISBLANK('6. Early Intervention'!$C$18),"",'6. Early Intervention'!$C$18)</f>
        <v/>
      </c>
      <c r="L255" s="157"/>
      <c r="M255" t="str">
        <f>IF(ISBLANK('6. Early Intervention'!$D$18),"",'6. Early Intervention'!$D$18)</f>
        <v/>
      </c>
      <c r="N255" t="str">
        <f>IF(ISBLANK('6. Early Intervention'!$E$18),"",'6. Early Intervention'!$E$18)</f>
        <v/>
      </c>
    </row>
    <row r="256" spans="1:14" x14ac:dyDescent="0.25">
      <c r="A256" t="str">
        <f>IF(ISBLANK(Instructions!$B$17),"",Instructions!$B$17)</f>
        <v/>
      </c>
      <c r="B256" t="str">
        <f>IF(ISBLANK(Instructions!$B$18),"",Instructions!$B$18)</f>
        <v/>
      </c>
      <c r="C256" s="111" t="s">
        <v>479</v>
      </c>
      <c r="D256" s="95">
        <f>IF(ISBLANK('6. Early Intervention'!$D$4),"",'6. Early Intervention'!$D$4)</f>
        <v>45474</v>
      </c>
      <c r="E256" s="95">
        <f>IF(ISBLANK('6. Early Intervention'!$D$5),"",'6. Early Intervention'!$D$5)</f>
        <v>45838</v>
      </c>
      <c r="F256" t="s">
        <v>116</v>
      </c>
      <c r="G256" t="s">
        <v>487</v>
      </c>
      <c r="H256" t="str">
        <f>'6. Early Intervention'!$B$19</f>
        <v># of unique participants trained in other early intervention programs</v>
      </c>
      <c r="I256" s="105" t="s">
        <v>253</v>
      </c>
      <c r="J256" t="str">
        <f>IF(ISBLANK('6. Early Intervention'!$C$19),"",'6. Early Intervention'!$C$19)</f>
        <v/>
      </c>
      <c r="L256" s="157"/>
      <c r="M256" t="str">
        <f>IF(ISBLANK('6. Early Intervention'!$D$19),"",'6. Early Intervention'!$D$19)</f>
        <v/>
      </c>
      <c r="N256" t="str">
        <f>IF(ISBLANK('6. Early Intervention'!$E$19),"",'6. Early Intervention'!$E$19)</f>
        <v/>
      </c>
    </row>
    <row r="257" spans="1:14" x14ac:dyDescent="0.25">
      <c r="A257" t="str">
        <f>IF(ISBLANK(Instructions!$B$17),"",Instructions!$B$17)</f>
        <v/>
      </c>
      <c r="B257" t="str">
        <f>IF(ISBLANK(Instructions!$B$18),"",Instructions!$B$18)</f>
        <v/>
      </c>
      <c r="C257" s="111" t="s">
        <v>479</v>
      </c>
      <c r="D257" s="95">
        <f>IF(ISBLANK('6. Early Intervention'!$D$4),"",'6. Early Intervention'!$D$4)</f>
        <v>45474</v>
      </c>
      <c r="E257" s="95">
        <f>IF(ISBLANK('6. Early Intervention'!$D$5),"",'6. Early Intervention'!$D$5)</f>
        <v>45838</v>
      </c>
      <c r="F257" t="s">
        <v>116</v>
      </c>
      <c r="G257" t="s">
        <v>488</v>
      </c>
      <c r="H257" t="str">
        <f>'6. Early Intervention'!$B$20</f>
        <v># of trainers who provide other early intervention programs</v>
      </c>
      <c r="I257" s="105" t="s">
        <v>253</v>
      </c>
      <c r="J257" t="str">
        <f>IF(ISBLANK('6. Early Intervention'!$C$20),"",'6. Early Intervention'!$C$20)</f>
        <v/>
      </c>
      <c r="L257" s="157"/>
      <c r="M257" t="str">
        <f>IF(ISBLANK('6. Early Intervention'!$D$20),"",'6. Early Intervention'!$D$20)</f>
        <v/>
      </c>
      <c r="N257" t="str">
        <f>IF(ISBLANK('6. Early Intervention'!$E$20),"",'6. Early Intervention'!$E$20)</f>
        <v/>
      </c>
    </row>
    <row r="258" spans="1:14" x14ac:dyDescent="0.25">
      <c r="A258" t="str">
        <f>IF(ISBLANK(Instructions!$B$17),"",Instructions!$B$17)</f>
        <v/>
      </c>
      <c r="B258" t="str">
        <f>IF(ISBLANK(Instructions!$B$18),"",Instructions!$B$18)</f>
        <v/>
      </c>
      <c r="C258" s="111" t="s">
        <v>479</v>
      </c>
      <c r="D258" s="95">
        <f>IF(ISBLANK('6. Early Intervention'!$D$4),"",'6. Early Intervention'!$D$4)</f>
        <v>45474</v>
      </c>
      <c r="E258" s="95">
        <f>IF(ISBLANK('6. Early Intervention'!$D$5),"",'6. Early Intervention'!$D$5)</f>
        <v>45838</v>
      </c>
      <c r="F258" t="s">
        <v>116</v>
      </c>
      <c r="G258" t="s">
        <v>489</v>
      </c>
      <c r="H258" t="str">
        <f>IF(ISBLANK('6. Early Intervention'!$B$21),"",'6. Early Intervention'!$B$21)</f>
        <v/>
      </c>
      <c r="I258" s="105" t="s">
        <v>253</v>
      </c>
      <c r="J258" t="str">
        <f>IF(ISBLANK('6. Early Intervention'!$C$21),"",'6. Early Intervention'!$C$21)</f>
        <v/>
      </c>
      <c r="L258" s="157"/>
      <c r="M258" t="str">
        <f>IF(ISBLANK('6. Early Intervention'!$D$21),"",'6. Early Intervention'!$D$21)</f>
        <v/>
      </c>
      <c r="N258" t="str">
        <f>IF(ISBLANK('6. Early Intervention'!$E$21),"",'6. Early Intervention'!$E$21)</f>
        <v/>
      </c>
    </row>
    <row r="259" spans="1:14" x14ac:dyDescent="0.25">
      <c r="A259" t="str">
        <f>IF(ISBLANK(Instructions!$B$17),"",Instructions!$B$17)</f>
        <v/>
      </c>
      <c r="B259" t="str">
        <f>IF(ISBLANK(Instructions!$B$18),"",Instructions!$B$18)</f>
        <v/>
      </c>
      <c r="C259" s="111" t="s">
        <v>479</v>
      </c>
      <c r="D259" s="95">
        <f>IF(ISBLANK('6. Early Intervention'!$D$4),"",'6. Early Intervention'!$D$4)</f>
        <v>45474</v>
      </c>
      <c r="E259" s="95">
        <f>IF(ISBLANK('6. Early Intervention'!$D$5),"",'6. Early Intervention'!$D$5)</f>
        <v>45838</v>
      </c>
      <c r="F259" t="s">
        <v>116</v>
      </c>
      <c r="G259" t="s">
        <v>490</v>
      </c>
      <c r="H259" t="str">
        <f>IF(ISBLANK('6. Early Intervention'!$B$22),"",'6. Early Intervention'!$B$22)</f>
        <v/>
      </c>
      <c r="I259" s="105" t="s">
        <v>253</v>
      </c>
      <c r="J259" t="str">
        <f>IF(ISBLANK('6. Early Intervention'!$C$22),"",'6. Early Intervention'!$C$22)</f>
        <v/>
      </c>
      <c r="L259" s="157"/>
      <c r="M259" t="str">
        <f>IF(ISBLANK('6. Early Intervention'!$D$22),"",'6. Early Intervention'!$D$22)</f>
        <v/>
      </c>
      <c r="N259" t="str">
        <f>IF(ISBLANK('6. Early Intervention'!$E$22),"",'6. Early Intervention'!$E$22)</f>
        <v/>
      </c>
    </row>
    <row r="260" spans="1:14" x14ac:dyDescent="0.25">
      <c r="A260" t="str">
        <f>IF(ISBLANK(Instructions!$B$17),"",Instructions!$B$17)</f>
        <v/>
      </c>
      <c r="B260" t="str">
        <f>IF(ISBLANK(Instructions!$B$18),"",Instructions!$B$18)</f>
        <v/>
      </c>
      <c r="C260" s="111" t="s">
        <v>479</v>
      </c>
      <c r="D260" s="95">
        <f>IF(ISBLANK('6. Early Intervention'!$D$4),"",'6. Early Intervention'!$D$4)</f>
        <v>45474</v>
      </c>
      <c r="E260" s="95">
        <f>IF(ISBLANK('6. Early Intervention'!$D$5),"",'6. Early Intervention'!$D$5)</f>
        <v>45838</v>
      </c>
      <c r="F260" t="s">
        <v>116</v>
      </c>
      <c r="G260" t="s">
        <v>491</v>
      </c>
      <c r="H260" t="str">
        <f>IF(ISBLANK('6. Early Intervention'!$B$23),"",'6. Early Intervention'!$B$23)</f>
        <v/>
      </c>
      <c r="I260" s="105" t="s">
        <v>253</v>
      </c>
      <c r="J260" t="str">
        <f>IF(ISBLANK('6. Early Intervention'!$C$23),"",'6. Early Intervention'!$C$23)</f>
        <v/>
      </c>
      <c r="L260" s="157"/>
      <c r="M260" t="str">
        <f>IF(ISBLANK('6. Early Intervention'!$D$23),"",'6. Early Intervention'!$D$23)</f>
        <v/>
      </c>
      <c r="N260" t="str">
        <f>IF(ISBLANK('6. Early Intervention'!$E$23),"",'6. Early Intervention'!$E$23)</f>
        <v/>
      </c>
    </row>
    <row r="261" spans="1:14" x14ac:dyDescent="0.25">
      <c r="A261" t="str">
        <f>IF(ISBLANK(Instructions!$B$17),"",Instructions!$B$17)</f>
        <v/>
      </c>
      <c r="B261" t="str">
        <f>IF(ISBLANK(Instructions!$B$18),"",Instructions!$B$18)</f>
        <v/>
      </c>
      <c r="C261" s="111" t="s">
        <v>479</v>
      </c>
      <c r="D261" s="95">
        <f>IF(ISBLANK('6. Early Intervention'!$D$4),"",'6. Early Intervention'!$D$4)</f>
        <v>45474</v>
      </c>
      <c r="E261" s="95">
        <f>IF(ISBLANK('6. Early Intervention'!$D$5),"",'6. Early Intervention'!$D$5)</f>
        <v>45838</v>
      </c>
      <c r="F261" t="s">
        <v>116</v>
      </c>
      <c r="G261" t="s">
        <v>492</v>
      </c>
      <c r="H261" t="str">
        <f>'6. Early Intervention'!$B$27</f>
        <v># of unique participants trained</v>
      </c>
      <c r="I261" s="105" t="s">
        <v>253</v>
      </c>
      <c r="J261" t="str">
        <f>IF(ISBLANK('6. Early Intervention'!$C$27),"",'6. Early Intervention'!$C$27)</f>
        <v/>
      </c>
      <c r="L261" s="157"/>
      <c r="N261" t="str">
        <f>IF(ISBLANK('6. Early Intervention'!$D$27),"",'6. Early Intervention'!$D$27)</f>
        <v xml:space="preserve"> </v>
      </c>
    </row>
    <row r="262" spans="1:14" x14ac:dyDescent="0.25">
      <c r="A262" t="str">
        <f>IF(ISBLANK(Instructions!$B$17),"",Instructions!$B$17)</f>
        <v/>
      </c>
      <c r="B262" t="str">
        <f>IF(ISBLANK(Instructions!$B$18),"",Instructions!$B$18)</f>
        <v/>
      </c>
      <c r="C262" s="111" t="s">
        <v>479</v>
      </c>
      <c r="D262" s="95">
        <f>IF(ISBLANK('6. Early Intervention'!$D$4),"",'6. Early Intervention'!$D$4)</f>
        <v>45474</v>
      </c>
      <c r="E262" s="95">
        <f>IF(ISBLANK('6. Early Intervention'!$D$5),"",'6. Early Intervention'!$D$5)</f>
        <v>45838</v>
      </c>
      <c r="F262" t="s">
        <v>116</v>
      </c>
      <c r="G262" t="s">
        <v>492</v>
      </c>
      <c r="H262" t="str">
        <f>'6. Early Intervention'!$B$27</f>
        <v># of unique participants trained</v>
      </c>
      <c r="I262" s="105" t="s">
        <v>343</v>
      </c>
      <c r="J262" t="str">
        <f>IF(ISBLANK('6. Early Intervention'!$C$29),"",'6. Early Intervention'!$C$29)</f>
        <v/>
      </c>
      <c r="L262" s="157"/>
      <c r="N262" t="str">
        <f>IF(ISBLANK('6. Early Intervention'!$D$29),"",'6. Early Intervention'!$D$29)</f>
        <v/>
      </c>
    </row>
    <row r="263" spans="1:14" x14ac:dyDescent="0.25">
      <c r="A263" t="str">
        <f>IF(ISBLANK(Instructions!$B$17),"",Instructions!$B$17)</f>
        <v/>
      </c>
      <c r="B263" t="str">
        <f>IF(ISBLANK(Instructions!$B$18),"",Instructions!$B$18)</f>
        <v/>
      </c>
      <c r="C263" s="111" t="s">
        <v>479</v>
      </c>
      <c r="D263" s="95">
        <f>IF(ISBLANK('6. Early Intervention'!$D$4),"",'6. Early Intervention'!$D$4)</f>
        <v>45474</v>
      </c>
      <c r="E263" s="95">
        <f>IF(ISBLANK('6. Early Intervention'!$D$5),"",'6. Early Intervention'!$D$5)</f>
        <v>45838</v>
      </c>
      <c r="F263" t="s">
        <v>116</v>
      </c>
      <c r="G263" t="s">
        <v>492</v>
      </c>
      <c r="H263" t="str">
        <f>'6. Early Intervention'!$B$27</f>
        <v># of unique participants trained</v>
      </c>
      <c r="I263" s="105" t="s">
        <v>344</v>
      </c>
      <c r="J263" t="str">
        <f>IF(ISBLANK('6. Early Intervention'!$C$30),"",'6. Early Intervention'!$C$30)</f>
        <v/>
      </c>
      <c r="L263" s="157"/>
      <c r="N263" t="str">
        <f>IF(ISBLANK('6. Early Intervention'!$D$30),"",'6. Early Intervention'!$D$30)</f>
        <v/>
      </c>
    </row>
    <row r="264" spans="1:14" x14ac:dyDescent="0.25">
      <c r="A264" t="str">
        <f>IF(ISBLANK(Instructions!$B$17),"",Instructions!$B$17)</f>
        <v/>
      </c>
      <c r="B264" t="str">
        <f>IF(ISBLANK(Instructions!$B$18),"",Instructions!$B$18)</f>
        <v/>
      </c>
      <c r="C264" s="111" t="s">
        <v>479</v>
      </c>
      <c r="D264" s="95">
        <f>IF(ISBLANK('6. Early Intervention'!$D$4),"",'6. Early Intervention'!$D$4)</f>
        <v>45474</v>
      </c>
      <c r="E264" s="95">
        <f>IF(ISBLANK('6. Early Intervention'!$D$5),"",'6. Early Intervention'!$D$5)</f>
        <v>45838</v>
      </c>
      <c r="F264" t="s">
        <v>116</v>
      </c>
      <c r="G264" t="s">
        <v>492</v>
      </c>
      <c r="H264" t="str">
        <f>'6. Early Intervention'!$B$27</f>
        <v># of unique participants trained</v>
      </c>
      <c r="I264" s="105" t="s">
        <v>345</v>
      </c>
      <c r="J264" t="str">
        <f>IF(ISBLANK('6. Early Intervention'!$C$31),"",'6. Early Intervention'!$C$31)</f>
        <v/>
      </c>
      <c r="L264" s="157"/>
      <c r="N264" t="str">
        <f>IF(ISBLANK('6. Early Intervention'!$D$31),"",'6. Early Intervention'!$D$31)</f>
        <v/>
      </c>
    </row>
    <row r="265" spans="1:14" x14ac:dyDescent="0.25">
      <c r="A265" t="str">
        <f>IF(ISBLANK(Instructions!$B$17),"",Instructions!$B$17)</f>
        <v/>
      </c>
      <c r="B265" t="str">
        <f>IF(ISBLANK(Instructions!$B$18),"",Instructions!$B$18)</f>
        <v/>
      </c>
      <c r="C265" s="111" t="s">
        <v>479</v>
      </c>
      <c r="D265" s="95">
        <f>IF(ISBLANK('6. Early Intervention'!$D$4),"",'6. Early Intervention'!$D$4)</f>
        <v>45474</v>
      </c>
      <c r="E265" s="95">
        <f>IF(ISBLANK('6. Early Intervention'!$D$5),"",'6. Early Intervention'!$D$5)</f>
        <v>45838</v>
      </c>
      <c r="F265" t="s">
        <v>116</v>
      </c>
      <c r="G265" t="s">
        <v>492</v>
      </c>
      <c r="H265" t="str">
        <f>'6. Early Intervention'!$B$27</f>
        <v># of unique participants trained</v>
      </c>
      <c r="I265" s="105" t="s">
        <v>346</v>
      </c>
      <c r="J265" t="str">
        <f>IF(ISBLANK('6. Early Intervention'!$C$32),"",'6. Early Intervention'!$C$32)</f>
        <v/>
      </c>
      <c r="L265" s="157"/>
      <c r="N265" t="str">
        <f>IF(ISBLANK('6. Early Intervention'!$D$32),"",'6. Early Intervention'!$D$32)</f>
        <v/>
      </c>
    </row>
    <row r="266" spans="1:14" x14ac:dyDescent="0.25">
      <c r="A266" t="str">
        <f>IF(ISBLANK(Instructions!$B$17),"",Instructions!$B$17)</f>
        <v/>
      </c>
      <c r="B266" t="str">
        <f>IF(ISBLANK(Instructions!$B$18),"",Instructions!$B$18)</f>
        <v/>
      </c>
      <c r="C266" s="111" t="s">
        <v>479</v>
      </c>
      <c r="D266" s="95">
        <f>IF(ISBLANK('6. Early Intervention'!$D$4),"",'6. Early Intervention'!$D$4)</f>
        <v>45474</v>
      </c>
      <c r="E266" s="95">
        <f>IF(ISBLANK('6. Early Intervention'!$D$5),"",'6. Early Intervention'!$D$5)</f>
        <v>45838</v>
      </c>
      <c r="F266" t="s">
        <v>116</v>
      </c>
      <c r="G266" t="s">
        <v>492</v>
      </c>
      <c r="H266" t="str">
        <f>'6. Early Intervention'!$B$27</f>
        <v># of unique participants trained</v>
      </c>
      <c r="I266" s="105" t="s">
        <v>347</v>
      </c>
      <c r="J266" t="str">
        <f>IF(ISBLANK('6. Early Intervention'!$C$33),"",'6. Early Intervention'!$C$33)</f>
        <v/>
      </c>
      <c r="L266" s="157"/>
      <c r="N266" t="str">
        <f>IF(ISBLANK('6. Early Intervention'!$D$33),"",'6. Early Intervention'!$D$33)</f>
        <v/>
      </c>
    </row>
    <row r="267" spans="1:14" x14ac:dyDescent="0.25">
      <c r="A267" t="str">
        <f>IF(ISBLANK(Instructions!$B$17),"",Instructions!$B$17)</f>
        <v/>
      </c>
      <c r="B267" t="str">
        <f>IF(ISBLANK(Instructions!$B$18),"",Instructions!$B$18)</f>
        <v/>
      </c>
      <c r="C267" s="111" t="s">
        <v>479</v>
      </c>
      <c r="D267" s="95">
        <f>IF(ISBLANK('6. Early Intervention'!$D$4),"",'6. Early Intervention'!$D$4)</f>
        <v>45474</v>
      </c>
      <c r="E267" s="95">
        <f>IF(ISBLANK('6. Early Intervention'!$D$5),"",'6. Early Intervention'!$D$5)</f>
        <v>45838</v>
      </c>
      <c r="F267" t="s">
        <v>116</v>
      </c>
      <c r="G267" t="s">
        <v>492</v>
      </c>
      <c r="H267" t="str">
        <f>'6. Early Intervention'!$B$27</f>
        <v># of unique participants trained</v>
      </c>
      <c r="I267" s="105" t="s">
        <v>348</v>
      </c>
      <c r="J267" t="str">
        <f>IF(ISBLANK('6. Early Intervention'!$C$34),"",'6. Early Intervention'!$C$34)</f>
        <v/>
      </c>
      <c r="L267" s="157"/>
      <c r="N267" t="str">
        <f>IF(ISBLANK('6. Early Intervention'!$D$34),"",'6. Early Intervention'!$D$34)</f>
        <v/>
      </c>
    </row>
    <row r="268" spans="1:14" x14ac:dyDescent="0.25">
      <c r="A268" t="str">
        <f>IF(ISBLANK(Instructions!$B$17),"",Instructions!$B$17)</f>
        <v/>
      </c>
      <c r="B268" t="str">
        <f>IF(ISBLANK(Instructions!$B$18),"",Instructions!$B$18)</f>
        <v/>
      </c>
      <c r="C268" s="111" t="s">
        <v>479</v>
      </c>
      <c r="D268" s="95">
        <f>IF(ISBLANK('6. Early Intervention'!$D$4),"",'6. Early Intervention'!$D$4)</f>
        <v>45474</v>
      </c>
      <c r="E268" s="95">
        <f>IF(ISBLANK('6. Early Intervention'!$D$5),"",'6. Early Intervention'!$D$5)</f>
        <v>45838</v>
      </c>
      <c r="F268" t="s">
        <v>116</v>
      </c>
      <c r="G268" t="s">
        <v>492</v>
      </c>
      <c r="H268" t="str">
        <f>'6. Early Intervention'!$B$27</f>
        <v># of unique participants trained</v>
      </c>
      <c r="I268" s="105" t="s">
        <v>349</v>
      </c>
      <c r="J268" t="str">
        <f>IF(ISBLANK('6. Early Intervention'!$C$35),"",'6. Early Intervention'!$C$35)</f>
        <v/>
      </c>
      <c r="L268" s="157"/>
      <c r="N268" t="str">
        <f>IF(ISBLANK('6. Early Intervention'!$D$35),"",'6. Early Intervention'!$D$35)</f>
        <v/>
      </c>
    </row>
    <row r="269" spans="1:14" x14ac:dyDescent="0.25">
      <c r="A269" t="str">
        <f>IF(ISBLANK(Instructions!$B$17),"",Instructions!$B$17)</f>
        <v/>
      </c>
      <c r="B269" t="str">
        <f>IF(ISBLANK(Instructions!$B$18),"",Instructions!$B$18)</f>
        <v/>
      </c>
      <c r="C269" s="111" t="s">
        <v>479</v>
      </c>
      <c r="D269" s="95">
        <f>IF(ISBLANK('6. Early Intervention'!$D$4),"",'6. Early Intervention'!$D$4)</f>
        <v>45474</v>
      </c>
      <c r="E269" s="95">
        <f>IF(ISBLANK('6. Early Intervention'!$D$5),"",'6. Early Intervention'!$D$5)</f>
        <v>45838</v>
      </c>
      <c r="F269" t="s">
        <v>116</v>
      </c>
      <c r="G269" t="s">
        <v>492</v>
      </c>
      <c r="H269" t="str">
        <f>'6. Early Intervention'!$B$27</f>
        <v># of unique participants trained</v>
      </c>
      <c r="I269" s="105" t="s">
        <v>350</v>
      </c>
      <c r="J269" t="str">
        <f>IF(ISBLANK('6. Early Intervention'!$C$36),"",'6. Early Intervention'!$C$36)</f>
        <v/>
      </c>
      <c r="L269" s="157"/>
      <c r="N269" t="str">
        <f>IF(ISBLANK('6. Early Intervention'!$D$36),"",'6. Early Intervention'!$D$36)</f>
        <v/>
      </c>
    </row>
    <row r="270" spans="1:14" x14ac:dyDescent="0.25">
      <c r="A270" t="str">
        <f>IF(ISBLANK(Instructions!$B$17),"",Instructions!$B$17)</f>
        <v/>
      </c>
      <c r="B270" t="str">
        <f>IF(ISBLANK(Instructions!$B$18),"",Instructions!$B$18)</f>
        <v/>
      </c>
      <c r="C270" s="111" t="s">
        <v>479</v>
      </c>
      <c r="D270" s="95">
        <f>IF(ISBLANK('6. Early Intervention'!$D$4),"",'6. Early Intervention'!$D$4)</f>
        <v>45474</v>
      </c>
      <c r="E270" s="95">
        <f>IF(ISBLANK('6. Early Intervention'!$D$5),"",'6. Early Intervention'!$D$5)</f>
        <v>45838</v>
      </c>
      <c r="F270" t="s">
        <v>118</v>
      </c>
      <c r="G270" t="s">
        <v>493</v>
      </c>
      <c r="H270" t="str">
        <f>'6. Early Intervention'!D$44</f>
        <v>% of participants who are satisfied w/ training</v>
      </c>
      <c r="I270" s="105" t="s">
        <v>253</v>
      </c>
      <c r="J270" t="str">
        <f>IF(ISBLANK('6. Early Intervention'!$C$44),"",'6. Early Intervention'!$C$44)</f>
        <v/>
      </c>
      <c r="K270" t="str">
        <f>IF(ISBLANK('6. Early Intervention'!$C$45),"",'6. Early Intervention'!$C$45)</f>
        <v/>
      </c>
      <c r="L270" s="157" t="str">
        <f>IF('6. Early Intervention'!$E$44="Incomplete","",'6. Early Intervention'!$E$44)</f>
        <v/>
      </c>
      <c r="N270" s="69" t="str">
        <f>IF(ISBLANK('6. Early Intervention'!$F$44),"",'6. Early Intervention'!$F$44)</f>
        <v/>
      </c>
    </row>
    <row r="271" spans="1:14" x14ac:dyDescent="0.25">
      <c r="A271" t="str">
        <f>IF(ISBLANK(Instructions!$B$17),"",Instructions!$B$17)</f>
        <v/>
      </c>
      <c r="B271" t="str">
        <f>IF(ISBLANK(Instructions!$B$18),"",Instructions!$B$18)</f>
        <v/>
      </c>
      <c r="C271" s="111" t="s">
        <v>479</v>
      </c>
      <c r="D271" s="95">
        <f>IF(ISBLANK('6. Early Intervention'!$D$4),"",'6. Early Intervention'!$D$4)</f>
        <v>45474</v>
      </c>
      <c r="E271" s="95">
        <f>IF(ISBLANK('6. Early Intervention'!$D$5),"",'6. Early Intervention'!$D$5)</f>
        <v>45838</v>
      </c>
      <c r="F271" t="s">
        <v>118</v>
      </c>
      <c r="G271" t="s">
        <v>494</v>
      </c>
      <c r="H271" t="str">
        <f>'6. Early Intervention'!$D$46</f>
        <v xml:space="preserve">% of participants who feel more confident in supporting children and adolescents who may be struggling </v>
      </c>
      <c r="I271" s="105" t="s">
        <v>253</v>
      </c>
      <c r="J271" t="str">
        <f>IF(ISBLANK('6. Early Intervention'!$C$46),"",'6. Early Intervention'!$C$46)</f>
        <v/>
      </c>
      <c r="K271" t="str">
        <f>IF(ISBLANK('6. Early Intervention'!$C$47),"",'6. Early Intervention'!$C$47)</f>
        <v/>
      </c>
      <c r="L271" s="157" t="str">
        <f>IF('6. Early Intervention'!$E$46="Incomplete","",'6. Early Intervention'!$E$46)</f>
        <v/>
      </c>
      <c r="N271" s="69" t="str">
        <f>IF(ISBLANK('6. Early Intervention'!$F$46),"",'6. Early Intervention'!$F$46)</f>
        <v/>
      </c>
    </row>
    <row r="272" spans="1:14" x14ac:dyDescent="0.25">
      <c r="A272" t="str">
        <f>IF(ISBLANK(Instructions!$B$17),"",Instructions!$B$17)</f>
        <v/>
      </c>
      <c r="B272" t="str">
        <f>IF(ISBLANK(Instructions!$B$18),"",Instructions!$B$18)</f>
        <v/>
      </c>
      <c r="C272" s="111" t="s">
        <v>479</v>
      </c>
      <c r="D272" s="95">
        <f>IF(ISBLANK('6. Early Intervention'!$D$4),"",'6. Early Intervention'!$D$4)</f>
        <v>45474</v>
      </c>
      <c r="E272" s="95">
        <f>IF(ISBLANK('6. Early Intervention'!$D$5),"",'6. Early Intervention'!$D$5)</f>
        <v>45838</v>
      </c>
      <c r="F272" t="s">
        <v>118</v>
      </c>
      <c r="G272" t="s">
        <v>495</v>
      </c>
      <c r="H272" t="str">
        <f>'6. Early Intervention'!$D$48</f>
        <v>% of participants who improved skills in supporting children and adolescents who may be struggling</v>
      </c>
      <c r="I272" s="105" t="s">
        <v>253</v>
      </c>
      <c r="J272" t="str">
        <f>IF(ISBLANK('6. Early Intervention'!$C$48),"",'6. Early Intervention'!$C$48)</f>
        <v/>
      </c>
      <c r="K272" t="str">
        <f>IF(ISBLANK('6. Early Intervention'!$C$49),"",'6. Early Intervention'!$C$49)</f>
        <v/>
      </c>
      <c r="L272" s="157" t="str">
        <f>IF('6. Early Intervention'!$E$48="Incomplete","",'6. Early Intervention'!$E$48)</f>
        <v/>
      </c>
      <c r="N272" s="69" t="str">
        <f>IF(ISBLANK('6. Early Intervention'!$F$48),"",'6. Early Intervention'!$F$48)</f>
        <v/>
      </c>
    </row>
    <row r="273" spans="1:14" x14ac:dyDescent="0.25">
      <c r="A273" t="str">
        <f>IF(ISBLANK(Instructions!$B$17),"",Instructions!$B$17)</f>
        <v/>
      </c>
      <c r="B273" t="str">
        <f>IF(ISBLANK(Instructions!$B$18),"",Instructions!$B$18)</f>
        <v/>
      </c>
      <c r="C273" s="111" t="s">
        <v>479</v>
      </c>
      <c r="D273" s="95">
        <f>IF(ISBLANK('6. Early Intervention'!$D$4),"",'6. Early Intervention'!$D$4)</f>
        <v>45474</v>
      </c>
      <c r="E273" s="95">
        <f>IF(ISBLANK('6. Early Intervention'!$D$5),"",'6. Early Intervention'!$D$5)</f>
        <v>45838</v>
      </c>
      <c r="F273" t="s">
        <v>118</v>
      </c>
      <c r="G273" t="s">
        <v>496</v>
      </c>
      <c r="H273" t="str">
        <f>'6. Early Intervention'!$D$50</f>
        <v>% of participants who improved knowledge in supporting children and adolescents who may be struggling</v>
      </c>
      <c r="I273" s="105" t="s">
        <v>253</v>
      </c>
      <c r="J273" t="str">
        <f>IF(ISBLANK('6. Early Intervention'!$C$50),"",'6. Early Intervention'!$C$50)</f>
        <v/>
      </c>
      <c r="K273" t="str">
        <f>IF(ISBLANK('6. Early Intervention'!$C$51),"",'6. Early Intervention'!$C$51)</f>
        <v/>
      </c>
      <c r="L273" s="157" t="str">
        <f>IF('6. Early Intervention'!$E$50="Incomplete","",'6. Early Intervention'!$E$50)</f>
        <v/>
      </c>
      <c r="N273" s="69" t="str">
        <f>IF(ISBLANK('6. Early Intervention'!$F$50),"",'6. Early Intervention'!$F$50)</f>
        <v/>
      </c>
    </row>
    <row r="274" spans="1:14" x14ac:dyDescent="0.25">
      <c r="A274" t="str">
        <f>IF(ISBLANK(Instructions!$B$17),"",Instructions!$B$17)</f>
        <v/>
      </c>
      <c r="B274" t="str">
        <f>IF(ISBLANK(Instructions!$B$18),"",Instructions!$B$18)</f>
        <v/>
      </c>
      <c r="C274" s="111" t="s">
        <v>479</v>
      </c>
      <c r="D274" s="95">
        <f>IF(ISBLANK('6. Early Intervention'!$D$4),"",'6. Early Intervention'!$D$4)</f>
        <v>45474</v>
      </c>
      <c r="E274" s="95">
        <f>IF(ISBLANK('6. Early Intervention'!$D$5),"",'6. Early Intervention'!$D$5)</f>
        <v>45838</v>
      </c>
      <c r="F274" t="s">
        <v>118</v>
      </c>
      <c r="G274" t="s">
        <v>497</v>
      </c>
      <c r="H274" t="str">
        <f>IF(ISBLANK('6. Early Intervention'!$D$52),"",'6. Early Intervention'!$D$52)</f>
        <v/>
      </c>
      <c r="I274" s="105" t="s">
        <v>253</v>
      </c>
      <c r="J274" t="str">
        <f>IF(ISBLANK('6. Early Intervention'!$C$52),"",'6. Early Intervention'!$C$52)</f>
        <v/>
      </c>
      <c r="K274" t="str">
        <f>IF(ISBLANK('6. Early Intervention'!$C$53),"",'6. Early Intervention'!$C$53)</f>
        <v/>
      </c>
      <c r="L274" s="157" t="str">
        <f>IF('6. Early Intervention'!$E$52="Incomplete","",'6. Early Intervention'!$E$52)</f>
        <v/>
      </c>
      <c r="N274" s="69" t="str">
        <f>IF(ISBLANK('6. Early Intervention'!$F$52),"",'6. Early Intervention'!$F$52)</f>
        <v/>
      </c>
    </row>
    <row r="275" spans="1:14" x14ac:dyDescent="0.25">
      <c r="A275" t="str">
        <f>IF(ISBLANK(Instructions!$B$17),"",Instructions!$B$17)</f>
        <v/>
      </c>
      <c r="B275" t="str">
        <f>IF(ISBLANK(Instructions!$B$18),"",Instructions!$B$18)</f>
        <v/>
      </c>
      <c r="C275" s="111" t="s">
        <v>479</v>
      </c>
      <c r="D275" s="95">
        <f>IF(ISBLANK('6. Early Intervention'!$D$4),"",'6. Early Intervention'!$D$4)</f>
        <v>45474</v>
      </c>
      <c r="E275" s="95">
        <f>IF(ISBLANK('6. Early Intervention'!$D$5),"",'6. Early Intervention'!$D$5)</f>
        <v>45838</v>
      </c>
      <c r="F275" t="s">
        <v>118</v>
      </c>
      <c r="G275" t="s">
        <v>498</v>
      </c>
      <c r="H275" t="str">
        <f>IF(ISBLANK('6. Early Intervention'!$D$54),"",'6. Early Intervention'!$D$54)</f>
        <v/>
      </c>
      <c r="I275" s="105" t="s">
        <v>253</v>
      </c>
      <c r="J275" t="str">
        <f>IF(ISBLANK('6. Early Intervention'!$C$54),"",'6. Early Intervention'!$C$54)</f>
        <v/>
      </c>
      <c r="K275" t="str">
        <f>IF(ISBLANK('6. Early Intervention'!$C$55),"",'6. Early Intervention'!$C$55)</f>
        <v/>
      </c>
      <c r="L275" s="157" t="str">
        <f>IF('6. Early Intervention'!$E$54="Incomplete","",'6. Early Intervention'!$E$54)</f>
        <v/>
      </c>
      <c r="N275" s="69" t="str">
        <f>IF(ISBLANK('6. Early Intervention'!$F$54),"",'6. Early Intervention'!$F$54)</f>
        <v/>
      </c>
    </row>
    <row r="276" spans="1:14" x14ac:dyDescent="0.25">
      <c r="A276" t="str">
        <f>IF(ISBLANK(Instructions!$B$17),"",Instructions!$B$17)</f>
        <v/>
      </c>
      <c r="B276" t="str">
        <f>IF(ISBLANK(Instructions!$B$18),"",Instructions!$B$18)</f>
        <v/>
      </c>
      <c r="C276" s="111" t="s">
        <v>479</v>
      </c>
      <c r="D276" s="95">
        <f>IF(ISBLANK('6. Early Intervention'!$D$4),"",'6. Early Intervention'!$D$4)</f>
        <v>45474</v>
      </c>
      <c r="E276" s="95">
        <f>IF(ISBLANK('6. Early Intervention'!$D$5),"",'6. Early Intervention'!$D$5)</f>
        <v>45838</v>
      </c>
      <c r="F276" t="s">
        <v>118</v>
      </c>
      <c r="G276" t="s">
        <v>499</v>
      </c>
      <c r="H276" t="str">
        <f>IF(ISBLANK('6. Early Intervention'!$D$56),"",'6. Early Intervention'!$D$56)</f>
        <v/>
      </c>
      <c r="I276" s="105" t="s">
        <v>253</v>
      </c>
      <c r="J276" t="str">
        <f>IF(ISBLANK('6. Early Intervention'!$C$56),"",'6. Early Intervention'!$C$56)</f>
        <v/>
      </c>
      <c r="K276" t="str">
        <f>IF(ISBLANK('6. Early Intervention'!$C$57),"",'6. Early Intervention'!$C$57)</f>
        <v/>
      </c>
      <c r="L276" s="157" t="str">
        <f>IF('6. Early Intervention'!$E$56="Incomplete","",'6. Early Intervention'!$E$56)</f>
        <v/>
      </c>
      <c r="N276" s="69" t="str">
        <f>IF(ISBLANK('6. Early Intervention'!$F$56),"",'6. Early Intervention'!$F$56)</f>
        <v/>
      </c>
    </row>
    <row r="277" spans="1:14" x14ac:dyDescent="0.25">
      <c r="A277" t="str">
        <f>IF(ISBLANK(Instructions!$B$17),"",Instructions!$B$17)</f>
        <v/>
      </c>
      <c r="B277" t="str">
        <f>IF(ISBLANK(Instructions!$B$18),"",Instructions!$B$18)</f>
        <v/>
      </c>
      <c r="C277" s="111" t="s">
        <v>479</v>
      </c>
      <c r="D277" s="95">
        <f>IF(ISBLANK('6. Early Intervention'!$D$4),"",'6. Early Intervention'!$D$4)</f>
        <v>45474</v>
      </c>
      <c r="E277" s="95">
        <f>IF(ISBLANK('6. Early Intervention'!$D$5),"",'6. Early Intervention'!$D$5)</f>
        <v>45838</v>
      </c>
      <c r="F277" t="s">
        <v>120</v>
      </c>
      <c r="G277" t="s">
        <v>500</v>
      </c>
      <c r="H277" t="str">
        <f>'6. Early Intervention'!$D$62</f>
        <v xml:space="preserve">% of participants who report using skills/knowledge gained in training </v>
      </c>
      <c r="I277" s="105" t="s">
        <v>253</v>
      </c>
      <c r="J277" t="str">
        <f>IF(ISBLANK('6. Early Intervention'!$C$62),"",'6. Early Intervention'!$C$62)</f>
        <v/>
      </c>
      <c r="K277" t="str">
        <f>IF(ISBLANK('6. Early Intervention'!$C$63),"",'6. Early Intervention'!$C$63)</f>
        <v/>
      </c>
      <c r="L277" s="157" t="str">
        <f>IF('6. Early Intervention'!$E$62="Incomplete","",'6. Early Intervention'!$E$62)</f>
        <v/>
      </c>
      <c r="N277" t="str">
        <f>IF(ISBLANK('6. Early Intervention'!$F$62),"",'6. Early Intervention'!$F$62)</f>
        <v/>
      </c>
    </row>
    <row r="278" spans="1:14" x14ac:dyDescent="0.25">
      <c r="A278" t="str">
        <f>IF(ISBLANK(Instructions!$B$17),"",Instructions!$B$17)</f>
        <v/>
      </c>
      <c r="B278" t="str">
        <f>IF(ISBLANK(Instructions!$B$18),"",Instructions!$B$18)</f>
        <v/>
      </c>
      <c r="C278" s="111" t="s">
        <v>479</v>
      </c>
      <c r="D278" s="95">
        <f>IF(ISBLANK('6. Early Intervention'!$D$4),"",'6. Early Intervention'!$D$4)</f>
        <v>45474</v>
      </c>
      <c r="E278" s="95">
        <f>IF(ISBLANK('6. Early Intervention'!$D$5),"",'6. Early Intervention'!$D$5)</f>
        <v>45838</v>
      </c>
      <c r="F278" t="s">
        <v>120</v>
      </c>
      <c r="G278" t="s">
        <v>501</v>
      </c>
      <c r="H278" t="str">
        <f>'6. Early Intervention'!$D$64</f>
        <v xml:space="preserve">% of participants who report getting the social and emotional support they need </v>
      </c>
      <c r="I278" s="105" t="s">
        <v>253</v>
      </c>
      <c r="J278" t="str">
        <f>IF(ISBLANK('6. Early Intervention'!$C$64),"",'6. Early Intervention'!$C$64)</f>
        <v/>
      </c>
      <c r="K278" t="str">
        <f>IF(ISBLANK('6. Early Intervention'!$C$65),"",'6. Early Intervention'!$C$65)</f>
        <v/>
      </c>
      <c r="L278" s="157" t="str">
        <f>IF('6. Early Intervention'!$E$64="Incomplete","",'6. Early Intervention'!$E$64)</f>
        <v/>
      </c>
      <c r="N278" t="str">
        <f>IF(ISBLANK('6. Early Intervention'!$F$64),"",'6. Early Intervention'!$F$64)</f>
        <v/>
      </c>
    </row>
    <row r="279" spans="1:14" x14ac:dyDescent="0.25">
      <c r="A279" t="str">
        <f>IF(ISBLANK(Instructions!$B$17),"",Instructions!$B$17)</f>
        <v/>
      </c>
      <c r="B279" t="str">
        <f>IF(ISBLANK(Instructions!$B$18),"",Instructions!$B$18)</f>
        <v/>
      </c>
      <c r="C279" s="111" t="s">
        <v>479</v>
      </c>
      <c r="D279" s="95">
        <f>IF(ISBLANK('6. Early Intervention'!$D$4),"",'6. Early Intervention'!$D$4)</f>
        <v>45474</v>
      </c>
      <c r="E279" s="95">
        <f>IF(ISBLANK('6. Early Intervention'!$D$5),"",'6. Early Intervention'!$D$5)</f>
        <v>45838</v>
      </c>
      <c r="F279" t="s">
        <v>120</v>
      </c>
      <c r="G279" t="s">
        <v>502</v>
      </c>
      <c r="H279" t="str">
        <f>'6. Early Intervention'!$D$66</f>
        <v>% of short-term suspensions</v>
      </c>
      <c r="I279" s="105" t="s">
        <v>253</v>
      </c>
      <c r="L279" s="157" t="str">
        <f>IF(ISBLANK('6. Early Intervention'!$E$66),"",'6. Early Intervention'!$E$66)</f>
        <v/>
      </c>
      <c r="N279" t="str">
        <f>IF(ISBLANK('6. Early Intervention'!$F$66),"",'6. Early Intervention'!$F$66)</f>
        <v/>
      </c>
    </row>
    <row r="280" spans="1:14" x14ac:dyDescent="0.25">
      <c r="A280" t="str">
        <f>IF(ISBLANK(Instructions!$B$17),"",Instructions!$B$17)</f>
        <v/>
      </c>
      <c r="B280" t="str">
        <f>IF(ISBLANK(Instructions!$B$18),"",Instructions!$B$18)</f>
        <v/>
      </c>
      <c r="C280" s="111" t="s">
        <v>479</v>
      </c>
      <c r="D280" s="95">
        <f>IF(ISBLANK('6. Early Intervention'!$D$4),"",'6. Early Intervention'!$D$4)</f>
        <v>45474</v>
      </c>
      <c r="E280" s="95">
        <f>IF(ISBLANK('6. Early Intervention'!$D$5),"",'6. Early Intervention'!$D$5)</f>
        <v>45838</v>
      </c>
      <c r="F280" t="s">
        <v>120</v>
      </c>
      <c r="G280" t="s">
        <v>503</v>
      </c>
      <c r="H280" t="str">
        <f>'6. Early Intervention'!$D$67</f>
        <v xml:space="preserve"># of community overdose reversals using naloxone </v>
      </c>
      <c r="I280" s="105" t="s">
        <v>253</v>
      </c>
      <c r="J280" t="str">
        <f>IF(ISBLANK('6. Early Intervention'!$C$67),"",'6. Early Intervention'!$C$67)</f>
        <v/>
      </c>
      <c r="L280" s="157"/>
      <c r="N280" t="str">
        <f>IF(ISBLANK('6. Early Intervention'!$F$67),"",'6. Early Intervention'!$F$67)</f>
        <v/>
      </c>
    </row>
    <row r="281" spans="1:14" x14ac:dyDescent="0.25">
      <c r="A281" t="str">
        <f>IF(ISBLANK(Instructions!$B$17),"",Instructions!$B$17)</f>
        <v/>
      </c>
      <c r="B281" t="str">
        <f>IF(ISBLANK(Instructions!$B$18),"",Instructions!$B$18)</f>
        <v/>
      </c>
      <c r="C281" s="111" t="s">
        <v>479</v>
      </c>
      <c r="D281" s="95">
        <f>IF(ISBLANK('6. Early Intervention'!$D$4),"",'6. Early Intervention'!$D$4)</f>
        <v>45474</v>
      </c>
      <c r="E281" s="95">
        <f>IF(ISBLANK('6. Early Intervention'!$D$5),"",'6. Early Intervention'!$D$5)</f>
        <v>45838</v>
      </c>
      <c r="F281" t="s">
        <v>120</v>
      </c>
      <c r="G281" t="s">
        <v>504</v>
      </c>
      <c r="H281" t="str">
        <f>IF(ISBLANK('6. Early Intervention'!$D$68),"",'6. Early Intervention'!$D$68)</f>
        <v/>
      </c>
      <c r="I281" s="105" t="s">
        <v>253</v>
      </c>
      <c r="J281" t="str">
        <f>IF(ISBLANK('6. Early Intervention'!$C$68),"",'6. Early Intervention'!$C$68)</f>
        <v/>
      </c>
      <c r="K281" t="str">
        <f>IF(ISBLANK('6. Early Intervention'!$C$69),"",'6. Early Intervention'!$C$69)</f>
        <v/>
      </c>
      <c r="L281" s="157" t="str">
        <f>IF('6. Early Intervention'!$E$68="Incomplete","",'6. Early Intervention'!$E$68)</f>
        <v/>
      </c>
      <c r="N281" t="str">
        <f>IF(ISBLANK('6. Early Intervention'!$F$68),"",'6. Early Intervention'!$F$68)</f>
        <v/>
      </c>
    </row>
    <row r="282" spans="1:14" x14ac:dyDescent="0.25">
      <c r="A282" t="str">
        <f>IF(ISBLANK(Instructions!$B$17),"",Instructions!$B$17)</f>
        <v/>
      </c>
      <c r="B282" t="str">
        <f>IF(ISBLANK(Instructions!$B$18),"",Instructions!$B$18)</f>
        <v/>
      </c>
      <c r="C282" s="111" t="s">
        <v>479</v>
      </c>
      <c r="D282" s="95">
        <f>IF(ISBLANK('6. Early Intervention'!$D$4),"",'6. Early Intervention'!$D$4)</f>
        <v>45474</v>
      </c>
      <c r="E282" s="95">
        <f>IF(ISBLANK('6. Early Intervention'!$D$5),"",'6. Early Intervention'!$D$5)</f>
        <v>45838</v>
      </c>
      <c r="F282" t="s">
        <v>120</v>
      </c>
      <c r="G282" t="s">
        <v>505</v>
      </c>
      <c r="H282" t="str">
        <f>IF(ISBLANK('6. Early Intervention'!$D$70),"",'6. Early Intervention'!$D$70)</f>
        <v/>
      </c>
      <c r="I282" s="105" t="s">
        <v>253</v>
      </c>
      <c r="J282" t="str">
        <f>IF(ISBLANK('6. Early Intervention'!$C$70),"",'6. Early Intervention'!$C$70)</f>
        <v/>
      </c>
      <c r="K282" t="str">
        <f>IF(ISBLANK('6. Early Intervention'!$C$71),"",'6. Early Intervention'!$C$71)</f>
        <v/>
      </c>
      <c r="L282" s="157" t="str">
        <f>IF('6. Early Intervention'!$E$70="Incomplete","",'6. Early Intervention'!$E$70)</f>
        <v/>
      </c>
      <c r="N282" t="str">
        <f>IF(ISBLANK('6. Early Intervention'!$F$70),"",'6. Early Intervention'!$F$70)</f>
        <v/>
      </c>
    </row>
    <row r="283" spans="1:14" x14ac:dyDescent="0.25">
      <c r="A283" t="str">
        <f>IF(ISBLANK(Instructions!$B$17),"",Instructions!$B$17)</f>
        <v/>
      </c>
      <c r="B283" t="str">
        <f>IF(ISBLANK(Instructions!$B$18),"",Instructions!$B$18)</f>
        <v/>
      </c>
      <c r="C283" s="111" t="s">
        <v>479</v>
      </c>
      <c r="D283" s="95">
        <f>IF(ISBLANK('6. Early Intervention'!$D$4),"",'6. Early Intervention'!$D$4)</f>
        <v>45474</v>
      </c>
      <c r="E283" s="95">
        <f>IF(ISBLANK('6. Early Intervention'!$D$5),"",'6. Early Intervention'!$D$5)</f>
        <v>45838</v>
      </c>
      <c r="F283" t="s">
        <v>120</v>
      </c>
      <c r="G283" t="s">
        <v>506</v>
      </c>
      <c r="H283" t="str">
        <f>IF(ISBLANK('6. Early Intervention'!$D$72),"",'6. Early Intervention'!$D$72)</f>
        <v/>
      </c>
      <c r="I283" s="105" t="s">
        <v>253</v>
      </c>
      <c r="J283" t="str">
        <f>IF(ISBLANK('6. Early Intervention'!$C$72),"",'6. Early Intervention'!$C$72)</f>
        <v/>
      </c>
      <c r="K283" t="str">
        <f>IF(ISBLANK('6. Early Intervention'!$C$73),"",'6. Early Intervention'!$C$73)</f>
        <v/>
      </c>
      <c r="L283" s="157" t="str">
        <f>IF('6. Early Intervention'!$E$72="Incomplete","",'6. Early Intervention'!$E$72)</f>
        <v/>
      </c>
      <c r="N283" t="str">
        <f>IF(ISBLANK('6. Early Intervention'!$F$72),"",'6. Early Intervention'!$F$72)</f>
        <v/>
      </c>
    </row>
    <row r="284" spans="1:14" x14ac:dyDescent="0.25">
      <c r="A284" t="str">
        <f>IF(ISBLANK(Instructions!$B$17),"",Instructions!$B$17)</f>
        <v/>
      </c>
      <c r="B284" t="str">
        <f>IF(ISBLANK(Instructions!$B$18),"",Instructions!$B$18)</f>
        <v/>
      </c>
      <c r="C284" s="111" t="s">
        <v>479</v>
      </c>
      <c r="D284" s="95">
        <f>IF(ISBLANK('6. Early Intervention'!$D$4),"",'6. Early Intervention'!$D$4)</f>
        <v>45474</v>
      </c>
      <c r="E284" s="95">
        <f>IF(ISBLANK('6. Early Intervention'!$D$5),"",'6. Early Intervention'!$D$5)</f>
        <v>45838</v>
      </c>
      <c r="F284" t="s">
        <v>121</v>
      </c>
      <c r="G284" t="s">
        <v>507</v>
      </c>
      <c r="H284" t="str">
        <f>'6. Early Intervention'!$B$78</f>
        <v>Overdose death rate per 100,000 residents</v>
      </c>
      <c r="I284" s="105" t="s">
        <v>253</v>
      </c>
      <c r="J284" t="str">
        <f>IF('6. Early Intervention'!C78="yes", 1, IF('6. Early Intervention'!C78="no", 0, ""))</f>
        <v/>
      </c>
      <c r="K284" t="str">
        <f>IF(ISBLANK('5. Employment'!$C$82),"",'5. Employment'!$C$82)</f>
        <v/>
      </c>
      <c r="L284" s="157" t="str">
        <f>IF('5. Employment'!$E$81="Incomplete","",'5. Employment'!$E$81)</f>
        <v/>
      </c>
      <c r="N284" t="str">
        <f>IF(ISBLANK('6. Early Intervention'!F78),"",'6. Early Intervention'!F78)</f>
        <v/>
      </c>
    </row>
    <row r="285" spans="1:14" x14ac:dyDescent="0.25">
      <c r="A285" t="str">
        <f>IF(ISBLANK(Instructions!$B$17),"",Instructions!$B$17)</f>
        <v/>
      </c>
      <c r="B285" t="str">
        <f>IF(ISBLANK(Instructions!$B$18),"",Instructions!$B$18)</f>
        <v/>
      </c>
      <c r="C285" s="111" t="s">
        <v>479</v>
      </c>
      <c r="D285" s="95">
        <f>IF(ISBLANK('6. Early Intervention'!$D$4),"",'6. Early Intervention'!$D$4)</f>
        <v>45474</v>
      </c>
      <c r="E285" s="95">
        <f>IF(ISBLANK('6. Early Intervention'!$D$5),"",'6. Early Intervention'!$D$5)</f>
        <v>45838</v>
      </c>
      <c r="F285" t="s">
        <v>121</v>
      </c>
      <c r="G285" t="s">
        <v>508</v>
      </c>
      <c r="H285" t="str">
        <f>'6. Early Intervention'!$B$79</f>
        <v>Overdose emergency department visits per 100,000 residents</v>
      </c>
      <c r="I285" s="105" t="s">
        <v>253</v>
      </c>
      <c r="J285" t="str">
        <f>IF('6. Early Intervention'!C79="yes", 1, IF('6. Early Intervention'!C79="no", 0, ""))</f>
        <v/>
      </c>
      <c r="N285" t="str">
        <f>IF(ISBLANK('6. Early Intervention'!F79),"",'6. Early Intervention'!F79)</f>
        <v/>
      </c>
    </row>
    <row r="286" spans="1:14" x14ac:dyDescent="0.25">
      <c r="A286" t="str">
        <f>IF(ISBLANK(Instructions!$B$17),"",Instructions!$B$17)</f>
        <v/>
      </c>
      <c r="B286" t="str">
        <f>IF(ISBLANK(Instructions!$B$18),"",Instructions!$B$18)</f>
        <v/>
      </c>
      <c r="C286" s="112" t="s">
        <v>509</v>
      </c>
      <c r="D286" s="95">
        <f>IF(ISBLANK('7. Naloxone'!$D$4),"",'7. Naloxone'!$D$4)</f>
        <v>45474</v>
      </c>
      <c r="E286" s="95">
        <f>IF(ISBLANK('7. Naloxone'!$D$5),"",'7. Naloxone'!$D$5)</f>
        <v>45838</v>
      </c>
      <c r="F286" t="s">
        <v>116</v>
      </c>
      <c r="G286" t="s">
        <v>510</v>
      </c>
      <c r="H286" t="str">
        <f>'7. Naloxone'!$B$10</f>
        <v># of unique participants, who use opioids and/or have OUD, served</v>
      </c>
      <c r="I286" s="105" t="s">
        <v>253</v>
      </c>
      <c r="J286" t="str">
        <f>IF(ISBLANK('7. Naloxone'!$C$10),"",'7. Naloxone'!$C$10)</f>
        <v/>
      </c>
      <c r="L286" s="157"/>
      <c r="M286" t="str">
        <f>IF(ISBLANK('7. Naloxone'!$D$10),"",'7. Naloxone'!$D$10)</f>
        <v/>
      </c>
      <c r="N286" t="str">
        <f>IF(ISBLANK('7. Naloxone'!$E$10),"",'7. Naloxone'!$E$10)</f>
        <v/>
      </c>
    </row>
    <row r="287" spans="1:14" x14ac:dyDescent="0.25">
      <c r="A287" t="str">
        <f>IF(ISBLANK(Instructions!$B$17),"",Instructions!$B$17)</f>
        <v/>
      </c>
      <c r="B287" t="str">
        <f>IF(ISBLANK(Instructions!$B$18),"",Instructions!$B$18)</f>
        <v/>
      </c>
      <c r="C287" s="112" t="s">
        <v>509</v>
      </c>
      <c r="D287" s="95">
        <f>IF(ISBLANK('7. Naloxone'!$D$4),"",'7. Naloxone'!$D$4)</f>
        <v>45474</v>
      </c>
      <c r="E287" s="95">
        <f>IF(ISBLANK('7. Naloxone'!$D$5),"",'7. Naloxone'!$D$5)</f>
        <v>45838</v>
      </c>
      <c r="F287" t="s">
        <v>116</v>
      </c>
      <c r="G287" t="s">
        <v>511</v>
      </c>
      <c r="H287" t="str">
        <f>'7. Naloxone'!$B$11</f>
        <v># of intramuscular naloxone kits distributed</v>
      </c>
      <c r="I287" s="105" t="s">
        <v>253</v>
      </c>
      <c r="J287" t="str">
        <f>IF(ISBLANK('7. Naloxone'!$C$11),"",'7. Naloxone'!$C$11)</f>
        <v/>
      </c>
      <c r="L287" s="157"/>
      <c r="M287" t="str">
        <f>IF(ISBLANK('7. Naloxone'!$D$11),"",'7. Naloxone'!$D$11)</f>
        <v/>
      </c>
      <c r="N287" t="str">
        <f>IF(ISBLANK('7. Naloxone'!$E$11),"",'7. Naloxone'!$E$11)</f>
        <v/>
      </c>
    </row>
    <row r="288" spans="1:14" x14ac:dyDescent="0.25">
      <c r="A288" t="str">
        <f>IF(ISBLANK(Instructions!$B$17),"",Instructions!$B$17)</f>
        <v/>
      </c>
      <c r="B288" t="str">
        <f>IF(ISBLANK(Instructions!$B$18),"",Instructions!$B$18)</f>
        <v/>
      </c>
      <c r="C288" s="112" t="s">
        <v>509</v>
      </c>
      <c r="D288" s="95">
        <f>IF(ISBLANK('7. Naloxone'!$D$4),"",'7. Naloxone'!$D$4)</f>
        <v>45474</v>
      </c>
      <c r="E288" s="95">
        <f>IF(ISBLANK('7. Naloxone'!$D$5),"",'7. Naloxone'!$D$5)</f>
        <v>45838</v>
      </c>
      <c r="F288" t="s">
        <v>116</v>
      </c>
      <c r="G288" t="s">
        <v>512</v>
      </c>
      <c r="H288" t="str">
        <f>'7. Naloxone'!$B$12</f>
        <v># of intranasal naloxone kits distributed</v>
      </c>
      <c r="I288" s="105" t="s">
        <v>253</v>
      </c>
      <c r="J288" t="str">
        <f>IF(ISBLANK('7. Naloxone'!$C$12),"",'7. Naloxone'!$C$12)</f>
        <v/>
      </c>
      <c r="L288" s="157"/>
      <c r="M288" t="str">
        <f>IF(ISBLANK('7. Naloxone'!$D$12),"",'7. Naloxone'!$D$12)</f>
        <v/>
      </c>
      <c r="N288" t="str">
        <f>IF(ISBLANK('7. Naloxone'!$E$12),"",'7. Naloxone'!$E$12)</f>
        <v/>
      </c>
    </row>
    <row r="289" spans="1:14" x14ac:dyDescent="0.25">
      <c r="A289" t="str">
        <f>IF(ISBLANK(Instructions!$B$17),"",Instructions!$B$17)</f>
        <v/>
      </c>
      <c r="B289" t="str">
        <f>IF(ISBLANK(Instructions!$B$18),"",Instructions!$B$18)</f>
        <v/>
      </c>
      <c r="C289" s="112" t="s">
        <v>509</v>
      </c>
      <c r="D289" s="95">
        <f>IF(ISBLANK('7. Naloxone'!$D$4),"",'7. Naloxone'!$D$4)</f>
        <v>45474</v>
      </c>
      <c r="E289" s="95">
        <f>IF(ISBLANK('7. Naloxone'!$D$5),"",'7. Naloxone'!$D$5)</f>
        <v>45838</v>
      </c>
      <c r="F289" t="s">
        <v>116</v>
      </c>
      <c r="G289" t="s">
        <v>513</v>
      </c>
      <c r="H289" t="str">
        <f>'7. Naloxone'!$B$13</f>
        <v xml:space="preserve"># of trainings on harm reduction (e.g., overdose prevention, safer use practice, disease prevention) provided </v>
      </c>
      <c r="I289" s="105" t="s">
        <v>253</v>
      </c>
      <c r="J289" t="str">
        <f>IF(ISBLANK('7. Naloxone'!$C$13),"",'7. Naloxone'!$C$13)</f>
        <v/>
      </c>
      <c r="L289" s="157"/>
      <c r="M289" t="str">
        <f>IF(ISBLANK('7. Naloxone'!$D$13),"",'7. Naloxone'!$D$13)</f>
        <v/>
      </c>
      <c r="N289" t="str">
        <f>IF(ISBLANK('7. Naloxone'!$E$13),"",'7. Naloxone'!$E$13)</f>
        <v/>
      </c>
    </row>
    <row r="290" spans="1:14" x14ac:dyDescent="0.25">
      <c r="A290" t="str">
        <f>IF(ISBLANK(Instructions!$B$17),"",Instructions!$B$17)</f>
        <v/>
      </c>
      <c r="B290" t="str">
        <f>IF(ISBLANK(Instructions!$B$18),"",Instructions!$B$18)</f>
        <v/>
      </c>
      <c r="C290" s="112" t="s">
        <v>509</v>
      </c>
      <c r="D290" s="95">
        <f>IF(ISBLANK('7. Naloxone'!$D$4),"",'7. Naloxone'!$D$4)</f>
        <v>45474</v>
      </c>
      <c r="E290" s="95">
        <f>IF(ISBLANK('7. Naloxone'!$D$5),"",'7. Naloxone'!$D$5)</f>
        <v>45838</v>
      </c>
      <c r="F290" t="s">
        <v>116</v>
      </c>
      <c r="G290" t="s">
        <v>514</v>
      </c>
      <c r="H290" t="str">
        <f>'7. Naloxone'!$B$14</f>
        <v># of people trained in harm reduction</v>
      </c>
      <c r="I290" s="105" t="s">
        <v>253</v>
      </c>
      <c r="J290" t="str">
        <f>IF(ISBLANK('7. Naloxone'!$C$14),"",'7. Naloxone'!$C$14)</f>
        <v/>
      </c>
      <c r="L290" s="157"/>
      <c r="M290" t="str">
        <f>IF(ISBLANK('7. Naloxone'!$D$14),"",'7. Naloxone'!$D$14)</f>
        <v/>
      </c>
      <c r="N290" t="str">
        <f>IF(ISBLANK('7. Naloxone'!$E$14),"",'7. Naloxone'!$E$14)</f>
        <v/>
      </c>
    </row>
    <row r="291" spans="1:14" x14ac:dyDescent="0.25">
      <c r="A291" t="str">
        <f>IF(ISBLANK(Instructions!$B$17),"",Instructions!$B$17)</f>
        <v/>
      </c>
      <c r="B291" t="str">
        <f>IF(ISBLANK(Instructions!$B$18),"",Instructions!$B$18)</f>
        <v/>
      </c>
      <c r="C291" s="112" t="s">
        <v>509</v>
      </c>
      <c r="D291" s="95">
        <f>IF(ISBLANK('7. Naloxone'!$D$4),"",'7. Naloxone'!$D$4)</f>
        <v>45474</v>
      </c>
      <c r="E291" s="95">
        <f>IF(ISBLANK('7. Naloxone'!$D$5),"",'7. Naloxone'!$D$5)</f>
        <v>45838</v>
      </c>
      <c r="F291" t="s">
        <v>116</v>
      </c>
      <c r="G291" t="s">
        <v>515</v>
      </c>
      <c r="H291" t="str">
        <f>'7. Naloxone'!$B$15</f>
        <v># of naloxone trainings</v>
      </c>
      <c r="I291" s="105" t="s">
        <v>253</v>
      </c>
      <c r="J291" t="str">
        <f>IF(ISBLANK('7. Naloxone'!$C$15),"",'7. Naloxone'!$C$15)</f>
        <v/>
      </c>
      <c r="L291" s="157"/>
      <c r="M291" t="str">
        <f>IF(ISBLANK('7. Naloxone'!$D$15),"",'7. Naloxone'!$D$15)</f>
        <v/>
      </c>
      <c r="N291" t="str">
        <f>IF(ISBLANK('7. Naloxone'!$E$15),"",'7. Naloxone'!$E$15)</f>
        <v/>
      </c>
    </row>
    <row r="292" spans="1:14" x14ac:dyDescent="0.25">
      <c r="A292" t="str">
        <f>IF(ISBLANK(Instructions!$B$17),"",Instructions!$B$17)</f>
        <v/>
      </c>
      <c r="B292" t="str">
        <f>IF(ISBLANK(Instructions!$B$18),"",Instructions!$B$18)</f>
        <v/>
      </c>
      <c r="C292" s="112" t="s">
        <v>509</v>
      </c>
      <c r="D292" s="95">
        <f>IF(ISBLANK('7. Naloxone'!$D$4),"",'7. Naloxone'!$D$4)</f>
        <v>45474</v>
      </c>
      <c r="E292" s="95">
        <f>IF(ISBLANK('7. Naloxone'!$D$5),"",'7. Naloxone'!$D$5)</f>
        <v>45838</v>
      </c>
      <c r="F292" t="s">
        <v>116</v>
      </c>
      <c r="G292" t="s">
        <v>516</v>
      </c>
      <c r="H292" t="str">
        <f>'7. Naloxone'!$B$16</f>
        <v xml:space="preserve"># of people trained on naloxone </v>
      </c>
      <c r="I292" s="105" t="s">
        <v>253</v>
      </c>
      <c r="J292" t="str">
        <f>IF(ISBLANK('7. Naloxone'!$C$16),"",'7. Naloxone'!$C$16)</f>
        <v/>
      </c>
      <c r="L292" s="157"/>
      <c r="M292" t="str">
        <f>IF(ISBLANK('7. Naloxone'!$D$16),"",'7. Naloxone'!$D$16)</f>
        <v/>
      </c>
      <c r="N292" t="str">
        <f>IF(ISBLANK('7. Naloxone'!$E$16),"",'7. Naloxone'!$E$16)</f>
        <v/>
      </c>
    </row>
    <row r="293" spans="1:14" x14ac:dyDescent="0.25">
      <c r="A293" t="str">
        <f>IF(ISBLANK(Instructions!$B$17),"",Instructions!$B$17)</f>
        <v/>
      </c>
      <c r="B293" t="str">
        <f>IF(ISBLANK(Instructions!$B$18),"",Instructions!$B$18)</f>
        <v/>
      </c>
      <c r="C293" s="112" t="s">
        <v>509</v>
      </c>
      <c r="D293" s="95">
        <f>IF(ISBLANK('7. Naloxone'!$D$4),"",'7. Naloxone'!$D$4)</f>
        <v>45474</v>
      </c>
      <c r="E293" s="95">
        <f>IF(ISBLANK('7. Naloxone'!$D$5),"",'7. Naloxone'!$D$5)</f>
        <v>45838</v>
      </c>
      <c r="F293" t="s">
        <v>116</v>
      </c>
      <c r="G293" t="s">
        <v>517</v>
      </c>
      <c r="H293" t="str">
        <f>IF(ISBLANK('7. Naloxone'!$B$17),"",'7. Naloxone'!$B$17)</f>
        <v/>
      </c>
      <c r="I293" s="105" t="s">
        <v>253</v>
      </c>
      <c r="J293" t="str">
        <f>IF(ISBLANK('7. Naloxone'!$C$17),"",'7. Naloxone'!$C$17)</f>
        <v/>
      </c>
      <c r="L293" s="157"/>
      <c r="M293" t="str">
        <f>IF(ISBLANK('7. Naloxone'!$D$17),"",'7. Naloxone'!$D$17)</f>
        <v/>
      </c>
      <c r="N293" t="str">
        <f>IF(ISBLANK('7. Naloxone'!$E$17),"",'7. Naloxone'!$E$17)</f>
        <v/>
      </c>
    </row>
    <row r="294" spans="1:14" x14ac:dyDescent="0.25">
      <c r="A294" t="str">
        <f>IF(ISBLANK(Instructions!$B$17),"",Instructions!$B$17)</f>
        <v/>
      </c>
      <c r="B294" t="str">
        <f>IF(ISBLANK(Instructions!$B$18),"",Instructions!$B$18)</f>
        <v/>
      </c>
      <c r="C294" s="112" t="s">
        <v>509</v>
      </c>
      <c r="D294" s="95">
        <f>IF(ISBLANK('7. Naloxone'!$D$4),"",'7. Naloxone'!$D$4)</f>
        <v>45474</v>
      </c>
      <c r="E294" s="95">
        <f>IF(ISBLANK('7. Naloxone'!$D$5),"",'7. Naloxone'!$D$5)</f>
        <v>45838</v>
      </c>
      <c r="F294" t="s">
        <v>116</v>
      </c>
      <c r="G294" t="s">
        <v>518</v>
      </c>
      <c r="H294" t="str">
        <f>IF(ISBLANK('7. Naloxone'!$B$18),"",'7. Naloxone'!$B$18)</f>
        <v/>
      </c>
      <c r="I294" s="105" t="s">
        <v>253</v>
      </c>
      <c r="J294" t="str">
        <f>IF(ISBLANK('7. Naloxone'!$C$18),"",'7. Naloxone'!$C$18)</f>
        <v/>
      </c>
      <c r="L294" s="157"/>
      <c r="M294" t="str">
        <f>IF(ISBLANK('7. Naloxone'!$D$18),"",'7. Naloxone'!$D$18)</f>
        <v/>
      </c>
      <c r="N294" t="str">
        <f>IF(ISBLANK('7. Naloxone'!$E$18),"",'7. Naloxone'!$E$18)</f>
        <v/>
      </c>
    </row>
    <row r="295" spans="1:14" x14ac:dyDescent="0.25">
      <c r="A295" t="str">
        <f>IF(ISBLANK(Instructions!$B$17),"",Instructions!$B$17)</f>
        <v/>
      </c>
      <c r="B295" t="str">
        <f>IF(ISBLANK(Instructions!$B$18),"",Instructions!$B$18)</f>
        <v/>
      </c>
      <c r="C295" s="112" t="s">
        <v>509</v>
      </c>
      <c r="D295" s="95">
        <f>IF(ISBLANK('7. Naloxone'!$D$4),"",'7. Naloxone'!$D$4)</f>
        <v>45474</v>
      </c>
      <c r="E295" s="95">
        <f>IF(ISBLANK('7. Naloxone'!$D$5),"",'7. Naloxone'!$D$5)</f>
        <v>45838</v>
      </c>
      <c r="F295" t="s">
        <v>116</v>
      </c>
      <c r="G295" t="s">
        <v>519</v>
      </c>
      <c r="H295" t="str">
        <f>IF(ISBLANK('7. Naloxone'!$B$19),"",'7. Naloxone'!$B$19)</f>
        <v/>
      </c>
      <c r="I295" s="105" t="s">
        <v>253</v>
      </c>
      <c r="J295" t="str">
        <f>IF(ISBLANK('7. Naloxone'!$C$19),"",'7. Naloxone'!$C$19)</f>
        <v/>
      </c>
      <c r="L295" s="157"/>
      <c r="M295" t="str">
        <f>IF(ISBLANK('7. Naloxone'!$D$19),"",'7. Naloxone'!$D$19)</f>
        <v/>
      </c>
      <c r="N295" t="str">
        <f>IF(ISBLANK('7. Naloxone'!$E$19),"",'7. Naloxone'!$E$19)</f>
        <v/>
      </c>
    </row>
    <row r="296" spans="1:14" ht="15.75" customHeight="1" x14ac:dyDescent="0.25">
      <c r="A296" t="str">
        <f>IF(ISBLANK(Instructions!$B$17),"",Instructions!$B$17)</f>
        <v/>
      </c>
      <c r="B296" t="str">
        <f>IF(ISBLANK(Instructions!$B$18),"",Instructions!$B$18)</f>
        <v/>
      </c>
      <c r="C296" s="112" t="s">
        <v>509</v>
      </c>
      <c r="D296" s="95">
        <f>IF(ISBLANK('7. Naloxone'!$D$4),"",'7. Naloxone'!$D$4)</f>
        <v>45474</v>
      </c>
      <c r="E296" s="95">
        <f>IF(ISBLANK('7. Naloxone'!$D$5),"",'7. Naloxone'!$D$5)</f>
        <v>45838</v>
      </c>
      <c r="F296" t="s">
        <v>116</v>
      </c>
      <c r="G296" t="s">
        <v>510</v>
      </c>
      <c r="H296" t="str">
        <f>'7. Naloxone'!$B$10</f>
        <v># of unique participants, who use opioids and/or have OUD, served</v>
      </c>
      <c r="I296" s="105" t="s">
        <v>385</v>
      </c>
      <c r="L296" s="157"/>
      <c r="N296" t="str">
        <f>IF(ISBLANK('7. Naloxone'!$D$24),"",'7. Naloxone'!$D$24)</f>
        <v/>
      </c>
    </row>
    <row r="297" spans="1:14" x14ac:dyDescent="0.25">
      <c r="A297" t="str">
        <f>IF(ISBLANK(Instructions!$B$17),"",Instructions!$B$17)</f>
        <v/>
      </c>
      <c r="B297" t="str">
        <f>IF(ISBLANK(Instructions!$B$18),"",Instructions!$B$18)</f>
        <v/>
      </c>
      <c r="C297" s="112" t="s">
        <v>509</v>
      </c>
      <c r="D297" s="95">
        <f>IF(ISBLANK('7. Naloxone'!$D$4),"",'7. Naloxone'!$D$4)</f>
        <v>45474</v>
      </c>
      <c r="E297" s="95">
        <f>IF(ISBLANK('7. Naloxone'!$D$5),"",'7. Naloxone'!$D$5)</f>
        <v>45838</v>
      </c>
      <c r="F297" t="s">
        <v>116</v>
      </c>
      <c r="G297" t="s">
        <v>510</v>
      </c>
      <c r="H297" t="str">
        <f>'7. Naloxone'!$B$10</f>
        <v># of unique participants, who use opioids and/or have OUD, served</v>
      </c>
      <c r="I297" s="105" t="s">
        <v>343</v>
      </c>
      <c r="J297" t="str">
        <f>IF(ISBLANK('7. Naloxone'!$C$26),"",'7. Naloxone'!$C$26)</f>
        <v/>
      </c>
      <c r="L297" s="157"/>
      <c r="N297" t="str">
        <f>IF(ISBLANK('7. Naloxone'!$D$26),"",'7. Naloxone'!$D$26)</f>
        <v/>
      </c>
    </row>
    <row r="298" spans="1:14" x14ac:dyDescent="0.25">
      <c r="A298" t="str">
        <f>IF(ISBLANK(Instructions!$B$17),"",Instructions!$B$17)</f>
        <v/>
      </c>
      <c r="B298" t="str">
        <f>IF(ISBLANK(Instructions!$B$18),"",Instructions!$B$18)</f>
        <v/>
      </c>
      <c r="C298" s="112" t="s">
        <v>509</v>
      </c>
      <c r="D298" s="95">
        <f>IF(ISBLANK('7. Naloxone'!$D$4),"",'7. Naloxone'!$D$4)</f>
        <v>45474</v>
      </c>
      <c r="E298" s="95">
        <f>IF(ISBLANK('7. Naloxone'!$D$5),"",'7. Naloxone'!$D$5)</f>
        <v>45838</v>
      </c>
      <c r="F298" t="s">
        <v>116</v>
      </c>
      <c r="G298" t="s">
        <v>510</v>
      </c>
      <c r="H298" t="str">
        <f>'7. Naloxone'!$B$10</f>
        <v># of unique participants, who use opioids and/or have OUD, served</v>
      </c>
      <c r="I298" s="105" t="s">
        <v>344</v>
      </c>
      <c r="J298" t="str">
        <f>IF(ISBLANK('7. Naloxone'!$C$27),"",'7. Naloxone'!$C$27)</f>
        <v/>
      </c>
      <c r="L298" s="157"/>
      <c r="N298" t="str">
        <f>IF(ISBLANK('7. Naloxone'!$D$27),"",'7. Naloxone'!$D$27)</f>
        <v/>
      </c>
    </row>
    <row r="299" spans="1:14" x14ac:dyDescent="0.25">
      <c r="A299" t="str">
        <f>IF(ISBLANK(Instructions!$B$17),"",Instructions!$B$17)</f>
        <v/>
      </c>
      <c r="B299" t="str">
        <f>IF(ISBLANK(Instructions!$B$18),"",Instructions!$B$18)</f>
        <v/>
      </c>
      <c r="C299" s="112" t="s">
        <v>509</v>
      </c>
      <c r="D299" s="95">
        <f>IF(ISBLANK('7. Naloxone'!$D$4),"",'7. Naloxone'!$D$4)</f>
        <v>45474</v>
      </c>
      <c r="E299" s="95">
        <f>IF(ISBLANK('7. Naloxone'!$D$5),"",'7. Naloxone'!$D$5)</f>
        <v>45838</v>
      </c>
      <c r="F299" t="s">
        <v>116</v>
      </c>
      <c r="G299" t="s">
        <v>510</v>
      </c>
      <c r="H299" t="str">
        <f>'7. Naloxone'!$B$10</f>
        <v># of unique participants, who use opioids and/or have OUD, served</v>
      </c>
      <c r="I299" s="105" t="s">
        <v>345</v>
      </c>
      <c r="J299" t="str">
        <f>IF(ISBLANK('7. Naloxone'!$C$28),"",'7. Naloxone'!$C$28)</f>
        <v/>
      </c>
      <c r="L299" s="157"/>
      <c r="N299" t="str">
        <f>IF(ISBLANK('7. Naloxone'!$D$28),"",'7. Naloxone'!$D$28)</f>
        <v/>
      </c>
    </row>
    <row r="300" spans="1:14" x14ac:dyDescent="0.25">
      <c r="A300" t="str">
        <f>IF(ISBLANK(Instructions!$B$17),"",Instructions!$B$17)</f>
        <v/>
      </c>
      <c r="B300" t="str">
        <f>IF(ISBLANK(Instructions!$B$18),"",Instructions!$B$18)</f>
        <v/>
      </c>
      <c r="C300" s="112" t="s">
        <v>509</v>
      </c>
      <c r="D300" s="95">
        <f>IF(ISBLANK('7. Naloxone'!$D$4),"",'7. Naloxone'!$D$4)</f>
        <v>45474</v>
      </c>
      <c r="E300" s="95">
        <f>IF(ISBLANK('7. Naloxone'!$D$5),"",'7. Naloxone'!$D$5)</f>
        <v>45838</v>
      </c>
      <c r="F300" t="s">
        <v>116</v>
      </c>
      <c r="G300" t="s">
        <v>510</v>
      </c>
      <c r="H300" t="str">
        <f>'7. Naloxone'!$B$10</f>
        <v># of unique participants, who use opioids and/or have OUD, served</v>
      </c>
      <c r="I300" s="105" t="s">
        <v>346</v>
      </c>
      <c r="J300" t="str">
        <f>IF(ISBLANK('7. Naloxone'!$C$29),"",'7. Naloxone'!$C$29)</f>
        <v/>
      </c>
      <c r="L300" s="157"/>
      <c r="N300" t="str">
        <f>IF(ISBLANK('7. Naloxone'!$D$29),"",'7. Naloxone'!$D$29)</f>
        <v/>
      </c>
    </row>
    <row r="301" spans="1:14" x14ac:dyDescent="0.25">
      <c r="A301" t="str">
        <f>IF(ISBLANK(Instructions!$B$17),"",Instructions!$B$17)</f>
        <v/>
      </c>
      <c r="B301" t="str">
        <f>IF(ISBLANK(Instructions!$B$18),"",Instructions!$B$18)</f>
        <v/>
      </c>
      <c r="C301" s="112" t="s">
        <v>509</v>
      </c>
      <c r="D301" s="95">
        <f>IF(ISBLANK('7. Naloxone'!$D$4),"",'7. Naloxone'!$D$4)</f>
        <v>45474</v>
      </c>
      <c r="E301" s="95">
        <f>IF(ISBLANK('7. Naloxone'!$D$5),"",'7. Naloxone'!$D$5)</f>
        <v>45838</v>
      </c>
      <c r="F301" t="s">
        <v>116</v>
      </c>
      <c r="G301" t="s">
        <v>510</v>
      </c>
      <c r="H301" t="str">
        <f>'7. Naloxone'!$B$10</f>
        <v># of unique participants, who use opioids and/or have OUD, served</v>
      </c>
      <c r="I301" s="105" t="s">
        <v>347</v>
      </c>
      <c r="J301" t="str">
        <f>IF(ISBLANK('7. Naloxone'!$C$30),"",'7. Naloxone'!$C$30)</f>
        <v/>
      </c>
      <c r="L301" s="157"/>
      <c r="N301" t="str">
        <f>IF(ISBLANK('7. Naloxone'!$D$30),"",'7. Naloxone'!$D$30)</f>
        <v/>
      </c>
    </row>
    <row r="302" spans="1:14" x14ac:dyDescent="0.25">
      <c r="A302" t="str">
        <f>IF(ISBLANK(Instructions!$B$17),"",Instructions!$B$17)</f>
        <v/>
      </c>
      <c r="B302" t="str">
        <f>IF(ISBLANK(Instructions!$B$18),"",Instructions!$B$18)</f>
        <v/>
      </c>
      <c r="C302" s="112" t="s">
        <v>509</v>
      </c>
      <c r="D302" s="95">
        <f>IF(ISBLANK('7. Naloxone'!$D$4),"",'7. Naloxone'!$D$4)</f>
        <v>45474</v>
      </c>
      <c r="E302" s="95">
        <f>IF(ISBLANK('7. Naloxone'!$D$5),"",'7. Naloxone'!$D$5)</f>
        <v>45838</v>
      </c>
      <c r="F302" t="s">
        <v>116</v>
      </c>
      <c r="G302" t="s">
        <v>510</v>
      </c>
      <c r="H302" t="str">
        <f>'7. Naloxone'!$B$10</f>
        <v># of unique participants, who use opioids and/or have OUD, served</v>
      </c>
      <c r="I302" s="105" t="s">
        <v>348</v>
      </c>
      <c r="J302" t="str">
        <f>IF(ISBLANK('7. Naloxone'!$C$31),"",'7. Naloxone'!$C$31)</f>
        <v/>
      </c>
      <c r="L302" s="157"/>
      <c r="N302" t="str">
        <f>IF(ISBLANK('7. Naloxone'!$D$31),"",'7. Naloxone'!$D$31)</f>
        <v/>
      </c>
    </row>
    <row r="303" spans="1:14" x14ac:dyDescent="0.25">
      <c r="A303" t="str">
        <f>IF(ISBLANK(Instructions!$B$17),"",Instructions!$B$17)</f>
        <v/>
      </c>
      <c r="B303" t="str">
        <f>IF(ISBLANK(Instructions!$B$18),"",Instructions!$B$18)</f>
        <v/>
      </c>
      <c r="C303" s="112" t="s">
        <v>509</v>
      </c>
      <c r="D303" s="95">
        <f>IF(ISBLANK('7. Naloxone'!$D$4),"",'7. Naloxone'!$D$4)</f>
        <v>45474</v>
      </c>
      <c r="E303" s="95">
        <f>IF(ISBLANK('7. Naloxone'!$D$5),"",'7. Naloxone'!$D$5)</f>
        <v>45838</v>
      </c>
      <c r="F303" t="s">
        <v>116</v>
      </c>
      <c r="G303" t="s">
        <v>510</v>
      </c>
      <c r="H303" t="str">
        <f>'7. Naloxone'!$B$10</f>
        <v># of unique participants, who use opioids and/or have OUD, served</v>
      </c>
      <c r="I303" s="105" t="s">
        <v>349</v>
      </c>
      <c r="J303" t="str">
        <f>IF(ISBLANK('7. Naloxone'!$C$32),"",'7. Naloxone'!$C$32)</f>
        <v/>
      </c>
      <c r="L303" s="157"/>
      <c r="N303" t="str">
        <f>IF(ISBLANK('7. Naloxone'!$D$32),"",'7. Naloxone'!$D$32)</f>
        <v/>
      </c>
    </row>
    <row r="304" spans="1:14" x14ac:dyDescent="0.25">
      <c r="A304" t="str">
        <f>IF(ISBLANK(Instructions!$B$17),"",Instructions!$B$17)</f>
        <v/>
      </c>
      <c r="B304" t="str">
        <f>IF(ISBLANK(Instructions!$B$18),"",Instructions!$B$18)</f>
        <v/>
      </c>
      <c r="C304" s="112" t="s">
        <v>509</v>
      </c>
      <c r="D304" s="95">
        <f>IF(ISBLANK('7. Naloxone'!$D$4),"",'7. Naloxone'!$D$4)</f>
        <v>45474</v>
      </c>
      <c r="E304" s="95">
        <f>IF(ISBLANK('7. Naloxone'!$D$5),"",'7. Naloxone'!$D$5)</f>
        <v>45838</v>
      </c>
      <c r="F304" t="s">
        <v>116</v>
      </c>
      <c r="G304" t="s">
        <v>510</v>
      </c>
      <c r="H304" t="str">
        <f>'7. Naloxone'!$B$10</f>
        <v># of unique participants, who use opioids and/or have OUD, served</v>
      </c>
      <c r="I304" s="105" t="s">
        <v>350</v>
      </c>
      <c r="J304" t="str">
        <f>IF(ISBLANK('7. Naloxone'!$C$33),"",'7. Naloxone'!$C$33)</f>
        <v/>
      </c>
      <c r="L304" s="157"/>
      <c r="N304" t="str">
        <f>IF(ISBLANK('7. Naloxone'!$D$33),"",'7. Naloxone'!$D$33)</f>
        <v/>
      </c>
    </row>
    <row r="305" spans="1:14" x14ac:dyDescent="0.25">
      <c r="A305" t="str">
        <f>IF(ISBLANK(Instructions!$B$17),"",Instructions!$B$17)</f>
        <v/>
      </c>
      <c r="B305" t="str">
        <f>IF(ISBLANK(Instructions!$B$18),"",Instructions!$B$18)</f>
        <v/>
      </c>
      <c r="C305" s="112" t="s">
        <v>509</v>
      </c>
      <c r="D305" s="95">
        <f>IF(ISBLANK('7. Naloxone'!$D$4),"",'7. Naloxone'!$D$4)</f>
        <v>45474</v>
      </c>
      <c r="E305" s="95">
        <f>IF(ISBLANK('7. Naloxone'!$D$5),"",'7. Naloxone'!$D$5)</f>
        <v>45838</v>
      </c>
      <c r="F305" t="s">
        <v>118</v>
      </c>
      <c r="G305" t="s">
        <v>520</v>
      </c>
      <c r="H305" t="str">
        <f>'7. Naloxone'!$D$41</f>
        <v>% of participants, who have OUD, who are satisfied w/ services</v>
      </c>
      <c r="I305" s="105" t="s">
        <v>253</v>
      </c>
      <c r="J305" t="str">
        <f>IF(ISBLANK('7. Naloxone'!$C$41),"",'7. Naloxone'!$C$41)</f>
        <v/>
      </c>
      <c r="K305" t="str">
        <f>IF(ISBLANK('7. Naloxone'!$C$42),"",'7. Naloxone'!$C$42)</f>
        <v/>
      </c>
      <c r="L305" s="157" t="str">
        <f>IF('7. Naloxone'!$E$41="Incomplete","",'7. Naloxone'!$E$41)</f>
        <v/>
      </c>
      <c r="N305" t="str">
        <f>IF(ISBLANK('7. Naloxone'!$F$41),"",'7. Naloxone'!$F$41)</f>
        <v/>
      </c>
    </row>
    <row r="306" spans="1:14" x14ac:dyDescent="0.25">
      <c r="A306" t="str">
        <f>IF(ISBLANK(Instructions!$B$17),"",Instructions!$B$17)</f>
        <v/>
      </c>
      <c r="B306" t="str">
        <f>IF(ISBLANK(Instructions!$B$18),"",Instructions!$B$18)</f>
        <v/>
      </c>
      <c r="C306" s="112" t="s">
        <v>509</v>
      </c>
      <c r="D306" s="95">
        <f>IF(ISBLANK('7. Naloxone'!$D$4),"",'7. Naloxone'!$D$4)</f>
        <v>45474</v>
      </c>
      <c r="E306" s="95">
        <f>IF(ISBLANK('7. Naloxone'!$D$5),"",'7. Naloxone'!$D$5)</f>
        <v>45838</v>
      </c>
      <c r="F306" t="s">
        <v>118</v>
      </c>
      <c r="G306" t="s">
        <v>521</v>
      </c>
      <c r="H306" t="str">
        <f>'7. Naloxone'!$D$43</f>
        <v>% of naloxone distributed to individuals</v>
      </c>
      <c r="I306" s="105" t="s">
        <v>253</v>
      </c>
      <c r="J306" t="str">
        <f>IF(ISBLANK('7. Naloxone'!$C$43),"",'7. Naloxone'!$C$43)</f>
        <v/>
      </c>
      <c r="K306" t="str">
        <f>IF(ISBLANK('7. Naloxone'!$C$44),"",'7. Naloxone'!$C$44)</f>
        <v/>
      </c>
      <c r="L306" s="157" t="str">
        <f>IF('7. Naloxone'!$E$43="Incomplete","",'7. Naloxone'!$E$43)</f>
        <v/>
      </c>
      <c r="N306" t="str">
        <f>IF(ISBLANK('7. Naloxone'!$F$43),"",'7. Naloxone'!$F$43)</f>
        <v/>
      </c>
    </row>
    <row r="307" spans="1:14" x14ac:dyDescent="0.25">
      <c r="A307" t="str">
        <f>IF(ISBLANK(Instructions!$B$17),"",Instructions!$B$17)</f>
        <v/>
      </c>
      <c r="B307" t="str">
        <f>IF(ISBLANK(Instructions!$B$18),"",Instructions!$B$18)</f>
        <v/>
      </c>
      <c r="C307" s="112" t="s">
        <v>509</v>
      </c>
      <c r="D307" s="95">
        <f>IF(ISBLANK('7. Naloxone'!$D$4),"",'7. Naloxone'!$D$4)</f>
        <v>45474</v>
      </c>
      <c r="E307" s="95">
        <f>IF(ISBLANK('7. Naloxone'!$D$5),"",'7. Naloxone'!$D$5)</f>
        <v>45838</v>
      </c>
      <c r="F307" t="s">
        <v>118</v>
      </c>
      <c r="G307" t="s">
        <v>522</v>
      </c>
      <c r="H307" t="str">
        <f>'7. Naloxone'!$D$45</f>
        <v>% of naloxone distributed to EMS</v>
      </c>
      <c r="I307" s="105" t="s">
        <v>253</v>
      </c>
      <c r="J307" t="str">
        <f>IF(ISBLANK('7. Naloxone'!$C$45),"",'7. Naloxone'!$C$45)</f>
        <v/>
      </c>
      <c r="K307" t="str">
        <f>IF(ISBLANK('7. Naloxone'!$C$46),"",'7. Naloxone'!$C$46)</f>
        <v/>
      </c>
      <c r="L307" s="157" t="str">
        <f>IF('7. Naloxone'!$E$45="Incomplete","",'7. Naloxone'!$E$45)</f>
        <v/>
      </c>
      <c r="N307" t="str">
        <f>IF(ISBLANK('7. Naloxone'!$F$45),"",'7. Naloxone'!$F$45)</f>
        <v/>
      </c>
    </row>
    <row r="308" spans="1:14" x14ac:dyDescent="0.25">
      <c r="A308" t="str">
        <f>IF(ISBLANK(Instructions!$B$17),"",Instructions!$B$17)</f>
        <v/>
      </c>
      <c r="B308" t="str">
        <f>IF(ISBLANK(Instructions!$B$18),"",Instructions!$B$18)</f>
        <v/>
      </c>
      <c r="C308" s="112" t="s">
        <v>509</v>
      </c>
      <c r="D308" s="95">
        <f>IF(ISBLANK('7. Naloxone'!$D$4),"",'7. Naloxone'!$D$4)</f>
        <v>45474</v>
      </c>
      <c r="E308" s="95">
        <f>IF(ISBLANK('7. Naloxone'!$D$5),"",'7. Naloxone'!$D$5)</f>
        <v>45838</v>
      </c>
      <c r="F308" t="s">
        <v>118</v>
      </c>
      <c r="G308" t="s">
        <v>523</v>
      </c>
      <c r="H308" t="str">
        <f>'7. Naloxone'!$D$47</f>
        <v>% of naloxone distributed to hospital ED</v>
      </c>
      <c r="I308" s="105" t="s">
        <v>253</v>
      </c>
      <c r="J308" t="str">
        <f>IF(ISBLANK('7. Naloxone'!$C$47),"",'7. Naloxone'!$C$47)</f>
        <v/>
      </c>
      <c r="K308" t="str">
        <f>IF(ISBLANK('7. Naloxone'!$C$48),"",'7. Naloxone'!$C$48)</f>
        <v/>
      </c>
      <c r="L308" s="157" t="str">
        <f>IF('7. Naloxone'!$E$47="Incomplete","",'7. Naloxone'!$E$47)</f>
        <v/>
      </c>
      <c r="N308" t="str">
        <f>IF(ISBLANK('7. Naloxone'!$F$47),"",'7. Naloxone'!$F$47)</f>
        <v/>
      </c>
    </row>
    <row r="309" spans="1:14" x14ac:dyDescent="0.25">
      <c r="A309" t="str">
        <f>IF(ISBLANK(Instructions!$B$17),"",Instructions!$B$17)</f>
        <v/>
      </c>
      <c r="B309" t="str">
        <f>IF(ISBLANK(Instructions!$B$18),"",Instructions!$B$18)</f>
        <v/>
      </c>
      <c r="C309" s="112" t="s">
        <v>509</v>
      </c>
      <c r="D309" s="95">
        <f>IF(ISBLANK('7. Naloxone'!$D$4),"",'7. Naloxone'!$D$4)</f>
        <v>45474</v>
      </c>
      <c r="E309" s="95">
        <f>IF(ISBLANK('7. Naloxone'!$D$5),"",'7. Naloxone'!$D$5)</f>
        <v>45838</v>
      </c>
      <c r="F309" t="s">
        <v>118</v>
      </c>
      <c r="G309" t="s">
        <v>524</v>
      </c>
      <c r="H309" t="str">
        <f>'7. Naloxone'!$D$49</f>
        <v>% of naloxone distributed to community based organizations</v>
      </c>
      <c r="I309" s="105" t="s">
        <v>253</v>
      </c>
      <c r="J309" t="str">
        <f>IF(ISBLANK('7. Naloxone'!$C$49),"",'7. Naloxone'!$C$49)</f>
        <v/>
      </c>
      <c r="K309" t="str">
        <f>IF(ISBLANK('7. Naloxone'!$C$50),"",'7. Naloxone'!$C$50)</f>
        <v/>
      </c>
      <c r="L309" s="157" t="str">
        <f>IF('7. Naloxone'!$E$49="Incomplete","",'7. Naloxone'!$E$49)</f>
        <v/>
      </c>
      <c r="N309" t="str">
        <f>IF(ISBLANK('7. Naloxone'!$F$49),"",'7. Naloxone'!$F$49)</f>
        <v/>
      </c>
    </row>
    <row r="310" spans="1:14" x14ac:dyDescent="0.25">
      <c r="A310" t="str">
        <f>IF(ISBLANK(Instructions!$B$17),"",Instructions!$B$17)</f>
        <v/>
      </c>
      <c r="B310" t="str">
        <f>IF(ISBLANK(Instructions!$B$18),"",Instructions!$B$18)</f>
        <v/>
      </c>
      <c r="C310" s="112" t="s">
        <v>509</v>
      </c>
      <c r="D310" s="95">
        <f>IF(ISBLANK('7. Naloxone'!$D$4),"",'7. Naloxone'!$D$4)</f>
        <v>45474</v>
      </c>
      <c r="E310" s="95">
        <f>IF(ISBLANK('7. Naloxone'!$D$5),"",'7. Naloxone'!$D$5)</f>
        <v>45838</v>
      </c>
      <c r="F310" t="s">
        <v>118</v>
      </c>
      <c r="G310" t="s">
        <v>525</v>
      </c>
      <c r="H310" t="str">
        <f>'7. Naloxone'!$D$51</f>
        <v>% of naloxone distributed to firefighters</v>
      </c>
      <c r="I310" s="105" t="s">
        <v>253</v>
      </c>
      <c r="J310" t="str">
        <f>IF(ISBLANK('7. Naloxone'!$C$51),"",'7. Naloxone'!$C$51)</f>
        <v/>
      </c>
      <c r="K310" t="str">
        <f>IF(ISBLANK('7. Naloxone'!$C$52),"",'7. Naloxone'!$C$52)</f>
        <v/>
      </c>
      <c r="L310" s="157" t="str">
        <f>IF('7. Naloxone'!$E$51="Incomplete","",'7. Naloxone'!$E$51)</f>
        <v/>
      </c>
      <c r="N310" t="str">
        <f>IF(ISBLANK('7. Naloxone'!$F$51),"",'7. Naloxone'!$F$51)</f>
        <v/>
      </c>
    </row>
    <row r="311" spans="1:14" x14ac:dyDescent="0.25">
      <c r="A311" t="str">
        <f>IF(ISBLANK(Instructions!$B$17),"",Instructions!$B$17)</f>
        <v/>
      </c>
      <c r="B311" t="str">
        <f>IF(ISBLANK(Instructions!$B$18),"",Instructions!$B$18)</f>
        <v/>
      </c>
      <c r="C311" s="112" t="s">
        <v>509</v>
      </c>
      <c r="D311" s="95">
        <f>IF(ISBLANK('7. Naloxone'!$D$4),"",'7. Naloxone'!$D$4)</f>
        <v>45474</v>
      </c>
      <c r="E311" s="95">
        <f>IF(ISBLANK('7. Naloxone'!$D$5),"",'7. Naloxone'!$D$5)</f>
        <v>45838</v>
      </c>
      <c r="F311" t="s">
        <v>118</v>
      </c>
      <c r="G311" t="s">
        <v>526</v>
      </c>
      <c r="H311" t="str">
        <f>'7. Naloxone'!$D$53</f>
        <v>% of naloxone distributed to police</v>
      </c>
      <c r="I311" s="105" t="s">
        <v>253</v>
      </c>
      <c r="J311" t="str">
        <f>IF(ISBLANK('7. Naloxone'!$C$53),"",'7. Naloxone'!$C$53)</f>
        <v/>
      </c>
      <c r="K311" t="str">
        <f>IF(ISBLANK('7. Naloxone'!$C$54),"",'7. Naloxone'!$C$54)</f>
        <v/>
      </c>
      <c r="L311" s="157" t="str">
        <f>IF('7. Naloxone'!$E$53="Incomplete","",'7. Naloxone'!$E$53)</f>
        <v/>
      </c>
      <c r="N311" t="str">
        <f>IF(ISBLANK('7. Naloxone'!$F$53),"",'7. Naloxone'!$F$53)</f>
        <v/>
      </c>
    </row>
    <row r="312" spans="1:14" x14ac:dyDescent="0.25">
      <c r="A312" t="str">
        <f>IF(ISBLANK(Instructions!$B$17),"",Instructions!$B$17)</f>
        <v/>
      </c>
      <c r="B312" t="str">
        <f>IF(ISBLANK(Instructions!$B$18),"",Instructions!$B$18)</f>
        <v/>
      </c>
      <c r="C312" s="112" t="s">
        <v>509</v>
      </c>
      <c r="D312" s="95">
        <f>IF(ISBLANK('7. Naloxone'!$D$4),"",'7. Naloxone'!$D$4)</f>
        <v>45474</v>
      </c>
      <c r="E312" s="95">
        <f>IF(ISBLANK('7. Naloxone'!$D$5),"",'7. Naloxone'!$D$5)</f>
        <v>45838</v>
      </c>
      <c r="F312" t="s">
        <v>118</v>
      </c>
      <c r="G312" t="s">
        <v>527</v>
      </c>
      <c r="H312" t="str">
        <f>'7. Naloxone'!$D$55</f>
        <v>% of those trained who report they know how to respond to an opioid overdose and administer naloxone</v>
      </c>
      <c r="I312" s="105" t="s">
        <v>253</v>
      </c>
      <c r="J312" t="str">
        <f>IF(ISBLANK('7. Naloxone'!$C$55),"",'7. Naloxone'!$C$55)</f>
        <v/>
      </c>
      <c r="K312" t="str">
        <f>IF(ISBLANK('7. Naloxone'!$C$56),"",'7. Naloxone'!$C$56)</f>
        <v/>
      </c>
      <c r="L312" s="157" t="str">
        <f>IF('7. Naloxone'!$E$55="Incomplete","",'7. Naloxone'!$E$55)</f>
        <v/>
      </c>
      <c r="N312" t="str">
        <f>IF(ISBLANK('7. Naloxone'!$F$55),"",'7. Naloxone'!$F$55)</f>
        <v/>
      </c>
    </row>
    <row r="313" spans="1:14" x14ac:dyDescent="0.25">
      <c r="A313" t="str">
        <f>IF(ISBLANK(Instructions!$B$17),"",Instructions!$B$17)</f>
        <v/>
      </c>
      <c r="B313" t="str">
        <f>IF(ISBLANK(Instructions!$B$18),"",Instructions!$B$18)</f>
        <v/>
      </c>
      <c r="C313" s="112" t="s">
        <v>509</v>
      </c>
      <c r="D313" s="95">
        <f>IF(ISBLANK('7. Naloxone'!$D$4),"",'7. Naloxone'!$D$4)</f>
        <v>45474</v>
      </c>
      <c r="E313" s="95">
        <f>IF(ISBLANK('7. Naloxone'!$D$5),"",'7. Naloxone'!$D$5)</f>
        <v>45838</v>
      </c>
      <c r="F313" t="s">
        <v>118</v>
      </c>
      <c r="G313" t="s">
        <v>528</v>
      </c>
      <c r="H313" t="str">
        <f>'7. Naloxone'!$D$57</f>
        <v># of months in past year that program had to ration naloxone</v>
      </c>
      <c r="I313" s="105" t="s">
        <v>253</v>
      </c>
      <c r="J313" t="str">
        <f>IF(ISBLANK('7. Naloxone'!$C$57),"",'7. Naloxone'!$C$57)</f>
        <v/>
      </c>
      <c r="L313" s="157"/>
      <c r="N313" t="str">
        <f>IF(ISBLANK('7. Naloxone'!$F$57),"",'7. Naloxone'!$F$57)</f>
        <v/>
      </c>
    </row>
    <row r="314" spans="1:14" x14ac:dyDescent="0.25">
      <c r="A314" t="str">
        <f>IF(ISBLANK(Instructions!$B$17),"",Instructions!$B$17)</f>
        <v/>
      </c>
      <c r="B314" t="str">
        <f>IF(ISBLANK(Instructions!$B$18),"",Instructions!$B$18)</f>
        <v/>
      </c>
      <c r="C314" s="112" t="s">
        <v>509</v>
      </c>
      <c r="D314" s="95">
        <f>IF(ISBLANK('7. Naloxone'!$D$4),"",'7. Naloxone'!$D$4)</f>
        <v>45474</v>
      </c>
      <c r="E314" s="95">
        <f>IF(ISBLANK('7. Naloxone'!$D$5),"",'7. Naloxone'!$D$5)</f>
        <v>45838</v>
      </c>
      <c r="F314" t="s">
        <v>118</v>
      </c>
      <c r="G314" t="s">
        <v>529</v>
      </c>
      <c r="H314" t="str">
        <f>IF(ISBLANK('7. Naloxone'!$D$58),"",'7. Naloxone'!$D$58)</f>
        <v/>
      </c>
      <c r="I314" s="105" t="s">
        <v>253</v>
      </c>
      <c r="J314" t="str">
        <f>IF(ISBLANK('7. Naloxone'!$C$58),"",'7. Naloxone'!$C$58)</f>
        <v/>
      </c>
      <c r="K314" t="str">
        <f>IF(ISBLANK('7. Naloxone'!$C$59),"",'7. Naloxone'!$C$59)</f>
        <v/>
      </c>
      <c r="L314" s="157" t="str">
        <f>IF('7. Naloxone'!$E$58="Incomplete","",'7. Naloxone'!$E$58)</f>
        <v/>
      </c>
      <c r="N314" t="str">
        <f>IF(ISBLANK('7. Naloxone'!$F$58),"",'7. Naloxone'!$F$58)</f>
        <v/>
      </c>
    </row>
    <row r="315" spans="1:14" x14ac:dyDescent="0.25">
      <c r="A315" t="str">
        <f>IF(ISBLANK(Instructions!$B$17),"",Instructions!$B$17)</f>
        <v/>
      </c>
      <c r="B315" t="str">
        <f>IF(ISBLANK(Instructions!$B$18),"",Instructions!$B$18)</f>
        <v/>
      </c>
      <c r="C315" s="112" t="s">
        <v>509</v>
      </c>
      <c r="D315" s="95">
        <f>IF(ISBLANK('7. Naloxone'!$D$4),"",'7. Naloxone'!$D$4)</f>
        <v>45474</v>
      </c>
      <c r="E315" s="95">
        <f>IF(ISBLANK('7. Naloxone'!$D$5),"",'7. Naloxone'!$D$5)</f>
        <v>45838</v>
      </c>
      <c r="F315" t="s">
        <v>118</v>
      </c>
      <c r="G315" t="s">
        <v>530</v>
      </c>
      <c r="H315" t="str">
        <f>IF(ISBLANK('7. Naloxone'!$D$60),"",'7. Naloxone'!$D$60)</f>
        <v/>
      </c>
      <c r="I315" s="105" t="s">
        <v>253</v>
      </c>
      <c r="J315" t="str">
        <f>IF(ISBLANK('7. Naloxone'!$C$60),"",'7. Naloxone'!$C$60)</f>
        <v/>
      </c>
      <c r="K315" t="str">
        <f>IF(ISBLANK('7. Naloxone'!$C$61),"",'7. Naloxone'!$C$61)</f>
        <v/>
      </c>
      <c r="L315" s="157" t="str">
        <f>IF('7. Naloxone'!$E$60="Incomplete","",'7. Naloxone'!$E$60)</f>
        <v/>
      </c>
      <c r="N315" t="str">
        <f>IF(ISBLANK('7. Naloxone'!$F$60),"",'7. Naloxone'!$F$60)</f>
        <v/>
      </c>
    </row>
    <row r="316" spans="1:14" x14ac:dyDescent="0.25">
      <c r="A316" t="str">
        <f>IF(ISBLANK(Instructions!$B$17),"",Instructions!$B$17)</f>
        <v/>
      </c>
      <c r="B316" t="str">
        <f>IF(ISBLANK(Instructions!$B$18),"",Instructions!$B$18)</f>
        <v/>
      </c>
      <c r="C316" s="112" t="s">
        <v>509</v>
      </c>
      <c r="D316" s="95">
        <f>IF(ISBLANK('7. Naloxone'!$D$4),"",'7. Naloxone'!$D$4)</f>
        <v>45474</v>
      </c>
      <c r="E316" s="95">
        <f>IF(ISBLANK('7. Naloxone'!$D$5),"",'7. Naloxone'!$D$5)</f>
        <v>45838</v>
      </c>
      <c r="F316" t="s">
        <v>118</v>
      </c>
      <c r="G316" t="s">
        <v>531</v>
      </c>
      <c r="H316" t="str">
        <f>IF(ISBLANK('7. Naloxone'!$D$62),"",'7. Naloxone'!$D$62)</f>
        <v/>
      </c>
      <c r="I316" s="105" t="s">
        <v>253</v>
      </c>
      <c r="J316" t="str">
        <f>IF(ISBLANK('7. Naloxone'!$C$62),"",'7. Naloxone'!$C$62)</f>
        <v/>
      </c>
      <c r="K316" t="str">
        <f>IF(ISBLANK('7. Naloxone'!$C$63),"",'7. Naloxone'!$C$63)</f>
        <v/>
      </c>
      <c r="L316" s="157" t="str">
        <f>IF('7. Naloxone'!$E$62="Incomplete","",'7. Naloxone'!$E$62)</f>
        <v/>
      </c>
      <c r="N316" t="str">
        <f>IF(ISBLANK('7. Naloxone'!$F$62),"",'7. Naloxone'!$F$62)</f>
        <v/>
      </c>
    </row>
    <row r="317" spans="1:14" x14ac:dyDescent="0.25">
      <c r="A317" t="str">
        <f>IF(ISBLANK(Instructions!$B$17),"",Instructions!$B$17)</f>
        <v/>
      </c>
      <c r="B317" t="str">
        <f>IF(ISBLANK(Instructions!$B$18),"",Instructions!$B$18)</f>
        <v/>
      </c>
      <c r="C317" s="112" t="s">
        <v>509</v>
      </c>
      <c r="D317" s="95">
        <f>IF(ISBLANK('7. Naloxone'!$D$4),"",'7. Naloxone'!$D$4)</f>
        <v>45474</v>
      </c>
      <c r="E317" s="95">
        <f>IF(ISBLANK('7. Naloxone'!$D$5),"",'7. Naloxone'!$D$5)</f>
        <v>45838</v>
      </c>
      <c r="F317" t="s">
        <v>120</v>
      </c>
      <c r="G317" t="s">
        <v>532</v>
      </c>
      <c r="H317" t="str">
        <f>'7. Naloxone'!D68</f>
        <v xml:space="preserve"># of community overdose reversals using naloxone </v>
      </c>
      <c r="I317" s="105" t="s">
        <v>253</v>
      </c>
      <c r="J317" t="str">
        <f>IF(ISBLANK('7. Naloxone'!$C$68),"",'7. Naloxone'!$C$68)</f>
        <v/>
      </c>
      <c r="L317" s="157"/>
      <c r="N317" t="str">
        <f>IF(ISBLANK('7. Naloxone'!$F$68),"",'7. Naloxone'!$F$68)</f>
        <v/>
      </c>
    </row>
    <row r="318" spans="1:14" x14ac:dyDescent="0.25">
      <c r="A318" t="str">
        <f>IF(ISBLANK(Instructions!$B$17),"",Instructions!$B$17)</f>
        <v/>
      </c>
      <c r="B318" t="str">
        <f>IF(ISBLANK(Instructions!$B$18),"",Instructions!$B$18)</f>
        <v/>
      </c>
      <c r="C318" s="112" t="s">
        <v>509</v>
      </c>
      <c r="D318" s="95">
        <f>IF(ISBLANK('7. Naloxone'!$D$4),"",'7. Naloxone'!$D$4)</f>
        <v>45474</v>
      </c>
      <c r="E318" s="95">
        <f>IF(ISBLANK('7. Naloxone'!$D$5),"",'7. Naloxone'!$D$5)</f>
        <v>45838</v>
      </c>
      <c r="F318" t="s">
        <v>120</v>
      </c>
      <c r="G318" t="s">
        <v>533</v>
      </c>
      <c r="H318" t="str">
        <f>'7. Naloxone'!D69</f>
        <v># of patients who were visited by EMS more than once because of overdose</v>
      </c>
      <c r="I318" s="105" t="s">
        <v>253</v>
      </c>
      <c r="J318" t="str">
        <f>IF(ISBLANK('7. Naloxone'!$C$69),"",'7. Naloxone'!$C$69)</f>
        <v/>
      </c>
      <c r="L318" s="157"/>
      <c r="N318" t="str">
        <f>IF(ISBLANK('7. Naloxone'!$F$69),"",'7. Naloxone'!$F$69)</f>
        <v/>
      </c>
    </row>
    <row r="319" spans="1:14" x14ac:dyDescent="0.25">
      <c r="A319" t="str">
        <f>IF(ISBLANK(Instructions!$B$17),"",Instructions!$B$17)</f>
        <v/>
      </c>
      <c r="B319" t="str">
        <f>IF(ISBLANK(Instructions!$B$18),"",Instructions!$B$18)</f>
        <v/>
      </c>
      <c r="C319" s="112" t="s">
        <v>509</v>
      </c>
      <c r="D319" s="95">
        <f>IF(ISBLANK('7. Naloxone'!$D$4),"",'7. Naloxone'!$D$4)</f>
        <v>45474</v>
      </c>
      <c r="E319" s="95">
        <f>IF(ISBLANK('7. Naloxone'!$D$5),"",'7. Naloxone'!$D$5)</f>
        <v>45838</v>
      </c>
      <c r="F319" t="s">
        <v>120</v>
      </c>
      <c r="G319" t="s">
        <v>534</v>
      </c>
      <c r="H319" t="str">
        <f>'7. Naloxone'!D70</f>
        <v xml:space="preserve"># of patients who were admitted to the ED more than once because of overdose </v>
      </c>
      <c r="I319" s="105" t="s">
        <v>253</v>
      </c>
      <c r="J319" t="str">
        <f>IF(ISBLANK('7. Naloxone'!$C$70),"",'7. Naloxone'!$C$70)</f>
        <v/>
      </c>
      <c r="L319" s="157"/>
      <c r="N319" t="str">
        <f>IF(ISBLANK('7. Naloxone'!$F$70),"",'7. Naloxone'!$F$70)</f>
        <v/>
      </c>
    </row>
    <row r="320" spans="1:14" x14ac:dyDescent="0.25">
      <c r="A320" t="str">
        <f>IF(ISBLANK(Instructions!$B$17),"",Instructions!$B$17)</f>
        <v/>
      </c>
      <c r="B320" t="str">
        <f>IF(ISBLANK(Instructions!$B$18),"",Instructions!$B$18)</f>
        <v/>
      </c>
      <c r="C320" s="112" t="s">
        <v>509</v>
      </c>
      <c r="D320" s="95">
        <f>IF(ISBLANK('7. Naloxone'!$D$4),"",'7. Naloxone'!$D$4)</f>
        <v>45474</v>
      </c>
      <c r="E320" s="95">
        <f>IF(ISBLANK('7. Naloxone'!$D$5),"",'7. Naloxone'!$D$5)</f>
        <v>45838</v>
      </c>
      <c r="F320" t="s">
        <v>120</v>
      </c>
      <c r="G320" t="s">
        <v>535</v>
      </c>
      <c r="H320" t="str">
        <f>'7. Naloxone'!D71</f>
        <v>% of patients who report getting the social and emotional support they need</v>
      </c>
      <c r="I320" s="105" t="s">
        <v>253</v>
      </c>
      <c r="J320" t="str">
        <f>IF(ISBLANK('7. Naloxone'!$C$71),"",'7. Naloxone'!$C$71)</f>
        <v/>
      </c>
      <c r="K320" t="str">
        <f>IF(ISBLANK('7. Naloxone'!$C$71),"",'7. Naloxone'!$C$71)</f>
        <v/>
      </c>
      <c r="L320" s="157" t="str">
        <f>IF('7. Naloxone'!$E$71="Incomplete","",'7. Naloxone'!$E$71)</f>
        <v/>
      </c>
      <c r="N320" t="str">
        <f>IF(ISBLANK('7. Naloxone'!$F$71),"",'7. Naloxone'!$F$71)</f>
        <v/>
      </c>
    </row>
    <row r="321" spans="1:14" x14ac:dyDescent="0.25">
      <c r="A321" t="str">
        <f>IF(ISBLANK(Instructions!$B$17),"",Instructions!$B$17)</f>
        <v/>
      </c>
      <c r="B321" t="str">
        <f>IF(ISBLANK(Instructions!$B$18),"",Instructions!$B$18)</f>
        <v/>
      </c>
      <c r="C321" s="112" t="s">
        <v>509</v>
      </c>
      <c r="D321" s="95">
        <f>IF(ISBLANK('7. Naloxone'!$D$4),"",'7. Naloxone'!$D$4)</f>
        <v>45474</v>
      </c>
      <c r="E321" s="95">
        <f>IF(ISBLANK('7. Naloxone'!$D$5),"",'7. Naloxone'!$D$5)</f>
        <v>45838</v>
      </c>
      <c r="F321" t="s">
        <v>120</v>
      </c>
      <c r="G321" t="s">
        <v>536</v>
      </c>
      <c r="H321" t="str">
        <f>IF(ISBLANK('7. Naloxone'!$D$73),"",'7. Naloxone'!$D$73)</f>
        <v/>
      </c>
      <c r="I321" s="105" t="s">
        <v>253</v>
      </c>
      <c r="J321" t="str">
        <f>IF(ISBLANK('7. Naloxone'!$C$73),"",'7. Naloxone'!$C$73)</f>
        <v/>
      </c>
      <c r="K321" t="str">
        <f>IF(ISBLANK('7. Naloxone'!$C$74),"",'7. Naloxone'!$C$74)</f>
        <v/>
      </c>
      <c r="L321" s="157" t="str">
        <f>IF('7. Naloxone'!$E$73="Incomplete","",'7. Naloxone'!$E$73)</f>
        <v/>
      </c>
      <c r="N321" t="str">
        <f>IF(ISBLANK('7. Naloxone'!$F$73),"",'7. Naloxone'!$F$73)</f>
        <v/>
      </c>
    </row>
    <row r="322" spans="1:14" x14ac:dyDescent="0.25">
      <c r="A322" t="str">
        <f>IF(ISBLANK(Instructions!$B$17),"",Instructions!$B$17)</f>
        <v/>
      </c>
      <c r="B322" t="str">
        <f>IF(ISBLANK(Instructions!$B$18),"",Instructions!$B$18)</f>
        <v/>
      </c>
      <c r="C322" s="112" t="s">
        <v>509</v>
      </c>
      <c r="D322" s="95">
        <f>IF(ISBLANK('7. Naloxone'!$D$4),"",'7. Naloxone'!$D$4)</f>
        <v>45474</v>
      </c>
      <c r="E322" s="95">
        <f>IF(ISBLANK('7. Naloxone'!$D$5),"",'7. Naloxone'!$D$5)</f>
        <v>45838</v>
      </c>
      <c r="F322" t="s">
        <v>120</v>
      </c>
      <c r="G322" t="s">
        <v>537</v>
      </c>
      <c r="H322" t="str">
        <f>IF(ISBLANK('7. Naloxone'!$D$75),"",'7. Naloxone'!$D$75)</f>
        <v/>
      </c>
      <c r="I322" s="105" t="s">
        <v>253</v>
      </c>
      <c r="J322" t="str">
        <f>IF(ISBLANK('7. Naloxone'!$C$75),"",'7. Naloxone'!$C$75)</f>
        <v/>
      </c>
      <c r="K322" t="str">
        <f>IF(ISBLANK('7. Naloxone'!$C$76),"",'7. Naloxone'!$C$76)</f>
        <v/>
      </c>
      <c r="L322" s="157" t="str">
        <f>IF('7. Naloxone'!$E$75="Incomplete","",'7. Naloxone'!$E$75)</f>
        <v/>
      </c>
      <c r="N322" t="str">
        <f>IF(ISBLANK('7. Naloxone'!$F$75),"",'7. Naloxone'!$F$75)</f>
        <v/>
      </c>
    </row>
    <row r="323" spans="1:14" x14ac:dyDescent="0.25">
      <c r="A323" t="str">
        <f>IF(ISBLANK(Instructions!$B$17),"",Instructions!$B$17)</f>
        <v/>
      </c>
      <c r="B323" t="str">
        <f>IF(ISBLANK(Instructions!$B$18),"",Instructions!$B$18)</f>
        <v/>
      </c>
      <c r="C323" s="112" t="s">
        <v>509</v>
      </c>
      <c r="D323" s="95">
        <f>IF(ISBLANK('7. Naloxone'!$D$4),"",'7. Naloxone'!$D$4)</f>
        <v>45474</v>
      </c>
      <c r="E323" s="95">
        <f>IF(ISBLANK('7. Naloxone'!$D$5),"",'7. Naloxone'!$D$5)</f>
        <v>45838</v>
      </c>
      <c r="F323" t="s">
        <v>120</v>
      </c>
      <c r="G323" t="s">
        <v>538</v>
      </c>
      <c r="H323" t="str">
        <f>IF(ISBLANK('7. Naloxone'!$D$77),"",'7. Naloxone'!$D$77)</f>
        <v/>
      </c>
      <c r="I323" s="105" t="s">
        <v>253</v>
      </c>
      <c r="J323" t="str">
        <f>IF(ISBLANK('7. Naloxone'!$C$77),"",'7. Naloxone'!$C$77)</f>
        <v/>
      </c>
      <c r="K323" t="str">
        <f>IF(ISBLANK('7. Naloxone'!$C$78),"",'7. Naloxone'!$C$78)</f>
        <v/>
      </c>
      <c r="L323" s="157" t="str">
        <f>IF('7. Naloxone'!$E$77="Incomplete","",'7. Naloxone'!$E$77)</f>
        <v/>
      </c>
      <c r="N323" t="str">
        <f>IF(ISBLANK('7. Naloxone'!$F$77),"",'7. Naloxone'!$F$77)</f>
        <v/>
      </c>
    </row>
    <row r="324" spans="1:14" x14ac:dyDescent="0.25">
      <c r="A324" t="str">
        <f>IF(ISBLANK(Instructions!$B$17),"",Instructions!$B$17)</f>
        <v/>
      </c>
      <c r="B324" t="str">
        <f>IF(ISBLANK(Instructions!$B$18),"",Instructions!$B$18)</f>
        <v/>
      </c>
      <c r="C324" s="112" t="s">
        <v>509</v>
      </c>
      <c r="D324" s="95">
        <f>IF(ISBLANK('7. Naloxone'!$D$4),"",'7. Naloxone'!$D$4)</f>
        <v>45474</v>
      </c>
      <c r="E324" s="95">
        <f>IF(ISBLANK('7. Naloxone'!$D$5),"",'7. Naloxone'!$D$5)</f>
        <v>45838</v>
      </c>
      <c r="F324" t="s">
        <v>121</v>
      </c>
      <c r="G324" t="s">
        <v>539</v>
      </c>
      <c r="H324" t="str">
        <f>'7. Naloxone'!B83</f>
        <v>Overdose death rate per 100,000 residents</v>
      </c>
      <c r="I324" s="105" t="s">
        <v>253</v>
      </c>
      <c r="J324" t="str">
        <f>IF('7. Naloxone'!C83="yes", 1, IF('7. Naloxone'!C83="no", 0, ""))</f>
        <v/>
      </c>
      <c r="K324" t="str">
        <f>IF(ISBLANK('5. Employment'!$C$82),"",'5. Employment'!$C$82)</f>
        <v/>
      </c>
      <c r="L324" s="157" t="str">
        <f>IF('5. Employment'!$E$81="Incomplete","",'5. Employment'!$E$81)</f>
        <v/>
      </c>
      <c r="N324" t="str">
        <f>IF(ISBLANK('7. Naloxone'!F83),"",'7. Naloxone'!F83)</f>
        <v/>
      </c>
    </row>
    <row r="325" spans="1:14" x14ac:dyDescent="0.25">
      <c r="A325" t="str">
        <f>IF(ISBLANK(Instructions!$B$17),"",Instructions!$B$17)</f>
        <v/>
      </c>
      <c r="B325" t="str">
        <f>IF(ISBLANK(Instructions!$B$18),"",Instructions!$B$18)</f>
        <v/>
      </c>
      <c r="C325" s="112" t="s">
        <v>509</v>
      </c>
      <c r="D325" s="95">
        <f>IF(ISBLANK('7. Naloxone'!$D$4),"",'7. Naloxone'!$D$4)</f>
        <v>45474</v>
      </c>
      <c r="E325" s="95">
        <f>IF(ISBLANK('7. Naloxone'!$D$5),"",'7. Naloxone'!$D$5)</f>
        <v>45838</v>
      </c>
      <c r="F325" t="s">
        <v>121</v>
      </c>
      <c r="G325" t="s">
        <v>540</v>
      </c>
      <c r="H325" t="str">
        <f>'7. Naloxone'!B84</f>
        <v>Overdose emergency department visits per 100,000 residents</v>
      </c>
      <c r="I325" s="105" t="s">
        <v>253</v>
      </c>
      <c r="J325" t="str">
        <f>IF('7. Naloxone'!C84="yes", 1, IF('7. Naloxone'!C84="no", 0, ""))</f>
        <v/>
      </c>
      <c r="K325" t="str">
        <f>IF(ISBLANK('5. Employment'!$C$82),"",'5. Employment'!$C$82)</f>
        <v/>
      </c>
      <c r="L325" s="157" t="str">
        <f>IF('5. Employment'!$E$81="Incomplete","",'5. Employment'!$E$81)</f>
        <v/>
      </c>
      <c r="N325" t="str">
        <f>IF(ISBLANK('7. Naloxone'!F84),"",'7. Naloxone'!F84)</f>
        <v/>
      </c>
    </row>
    <row r="326" spans="1:14" x14ac:dyDescent="0.25">
      <c r="A326" t="str">
        <f>IF(ISBLANK(Instructions!$B$17),"",Instructions!$B$17)</f>
        <v/>
      </c>
      <c r="B326" t="str">
        <f>IF(ISBLANK(Instructions!$B$18),"",Instructions!$B$18)</f>
        <v/>
      </c>
      <c r="C326" s="113" t="s">
        <v>541</v>
      </c>
      <c r="D326" s="95">
        <f>IF(ISBLANK('8. Post-Overdose Response'!$D$4),"",'8. Post-Overdose Response'!$D$4)</f>
        <v>45474</v>
      </c>
      <c r="E326" s="95">
        <f>IF(ISBLANK('8. Post-Overdose Response'!$D$5),"",'8. Post-Overdose Response'!$D$5)</f>
        <v>45838</v>
      </c>
      <c r="F326" t="s">
        <v>116</v>
      </c>
      <c r="G326" s="108" t="s">
        <v>542</v>
      </c>
      <c r="H326" t="str">
        <f>'8. Post-Overdose Response'!B10</f>
        <v># of unique participants, who use opioids and/or have OUD, served</v>
      </c>
      <c r="I326" s="105" t="s">
        <v>253</v>
      </c>
      <c r="J326" t="str">
        <f>IF(ISBLANK('8. Post-Overdose Response'!$C$10),"",'8. Post-Overdose Response'!$C$10)</f>
        <v/>
      </c>
      <c r="L326" s="158"/>
      <c r="M326" t="str">
        <f>IF(ISBLANK('8. Post-Overdose Response'!D10),"",'8. Post-Overdose Response'!D10)</f>
        <v/>
      </c>
      <c r="N326" t="str">
        <f>IF(ISBLANK('8. Post-Overdose Response'!$E$10),"",'8. Post-Overdose Response'!$E$10)</f>
        <v/>
      </c>
    </row>
    <row r="327" spans="1:14" x14ac:dyDescent="0.25">
      <c r="A327" t="str">
        <f>IF(ISBLANK(Instructions!$B$17),"",Instructions!$B$17)</f>
        <v/>
      </c>
      <c r="B327" t="str">
        <f>IF(ISBLANK(Instructions!$B$18),"",Instructions!$B$18)</f>
        <v/>
      </c>
      <c r="C327" s="113" t="s">
        <v>541</v>
      </c>
      <c r="D327" s="95">
        <f>IF(ISBLANK('8. Post-Overdose Response'!$D$4),"",'8. Post-Overdose Response'!$D$4)</f>
        <v>45474</v>
      </c>
      <c r="E327" s="95">
        <f>IF(ISBLANK('8. Post-Overdose Response'!$D$5),"",'8. Post-Overdose Response'!$D$5)</f>
        <v>45838</v>
      </c>
      <c r="F327" t="s">
        <v>116</v>
      </c>
      <c r="G327" s="108" t="s">
        <v>543</v>
      </c>
      <c r="H327" t="str">
        <f>'8. Post-Overdose Response'!B11</f>
        <v># of established agency-level network partners</v>
      </c>
      <c r="I327" s="105" t="s">
        <v>253</v>
      </c>
      <c r="J327" t="str">
        <f>IF(ISBLANK('8. Post-Overdose Response'!$C$11),"",'8. Post-Overdose Response'!$C$11)</f>
        <v/>
      </c>
      <c r="L327" s="158"/>
      <c r="M327" t="str">
        <f>IF(ISBLANK('8. Post-Overdose Response'!D11),"",'8. Post-Overdose Response'!D11)</f>
        <v/>
      </c>
      <c r="N327" t="str">
        <f>IF(ISBLANK('8. Post-Overdose Response'!$E$11),"",'8. Post-Overdose Response'!$E$11)</f>
        <v/>
      </c>
    </row>
    <row r="328" spans="1:14" x14ac:dyDescent="0.25">
      <c r="A328" t="str">
        <f>IF(ISBLANK(Instructions!$B$17),"",Instructions!$B$17)</f>
        <v/>
      </c>
      <c r="B328" t="str">
        <f>IF(ISBLANK(Instructions!$B$18),"",Instructions!$B$18)</f>
        <v/>
      </c>
      <c r="C328" s="113" t="s">
        <v>541</v>
      </c>
      <c r="D328" s="95">
        <f>IF(ISBLANK('8. Post-Overdose Response'!$D$4),"",'8. Post-Overdose Response'!$D$4)</f>
        <v>45474</v>
      </c>
      <c r="E328" s="95">
        <f>IF(ISBLANK('8. Post-Overdose Response'!$D$5),"",'8. Post-Overdose Response'!$D$5)</f>
        <v>45838</v>
      </c>
      <c r="F328" t="s">
        <v>116</v>
      </c>
      <c r="G328" s="108" t="s">
        <v>544</v>
      </c>
      <c r="H328" t="str">
        <f>'8. Post-Overdose Response'!B12</f>
        <v># of referrals to PORT following an overdose reversal</v>
      </c>
      <c r="I328" s="105" t="s">
        <v>253</v>
      </c>
      <c r="J328" t="str">
        <f>IF(ISBLANK('8. Post-Overdose Response'!$C$12),"",'8. Post-Overdose Response'!$C$12)</f>
        <v/>
      </c>
      <c r="L328" s="158"/>
      <c r="M328" t="str">
        <f>IF(ISBLANK('8. Post-Overdose Response'!D12),"",'8. Post-Overdose Response'!D12)</f>
        <v/>
      </c>
      <c r="N328" t="str">
        <f>IF(ISBLANK('8. Post-Overdose Response'!$E$12),"",'8. Post-Overdose Response'!$E$12)</f>
        <v/>
      </c>
    </row>
    <row r="329" spans="1:14" x14ac:dyDescent="0.25">
      <c r="A329" t="str">
        <f>IF(ISBLANK(Instructions!$B$17),"",Instructions!$B$17)</f>
        <v/>
      </c>
      <c r="B329" t="str">
        <f>IF(ISBLANK(Instructions!$B$18),"",Instructions!$B$18)</f>
        <v/>
      </c>
      <c r="C329" s="113" t="s">
        <v>541</v>
      </c>
      <c r="D329" s="95">
        <f>IF(ISBLANK('8. Post-Overdose Response'!$D$4),"",'8. Post-Overdose Response'!$D$4)</f>
        <v>45474</v>
      </c>
      <c r="E329" s="95">
        <f>IF(ISBLANK('8. Post-Overdose Response'!$D$5),"",'8. Post-Overdose Response'!$D$5)</f>
        <v>45838</v>
      </c>
      <c r="F329" t="s">
        <v>116</v>
      </c>
      <c r="G329" s="108" t="s">
        <v>545</v>
      </c>
      <c r="H329" t="str">
        <f>'8. Post-Overdose Response'!B13</f>
        <v># of people who experience an overdose who agree to talk with a PORT member</v>
      </c>
      <c r="I329" s="105" t="s">
        <v>253</v>
      </c>
      <c r="J329" t="str">
        <f>IF(ISBLANK('8. Post-Overdose Response'!$C$13),"",'8. Post-Overdose Response'!$C$13)</f>
        <v/>
      </c>
      <c r="L329" s="158"/>
      <c r="M329" t="str">
        <f>IF(ISBLANK('8. Post-Overdose Response'!D13),"",'8. Post-Overdose Response'!D13)</f>
        <v/>
      </c>
      <c r="N329" t="str">
        <f>IF(ISBLANK('8. Post-Overdose Response'!$E$13),"",'8. Post-Overdose Response'!$E$13)</f>
        <v/>
      </c>
    </row>
    <row r="330" spans="1:14" x14ac:dyDescent="0.25">
      <c r="A330" t="str">
        <f>IF(ISBLANK(Instructions!$B$17),"",Instructions!$B$17)</f>
        <v/>
      </c>
      <c r="B330" t="str">
        <f>IF(ISBLANK(Instructions!$B$18),"",Instructions!$B$18)</f>
        <v/>
      </c>
      <c r="C330" s="113" t="s">
        <v>541</v>
      </c>
      <c r="D330" s="95">
        <f>IF(ISBLANK('8. Post-Overdose Response'!$D$4),"",'8. Post-Overdose Response'!$D$4)</f>
        <v>45474</v>
      </c>
      <c r="E330" s="95">
        <f>IF(ISBLANK('8. Post-Overdose Response'!$D$5),"",'8. Post-Overdose Response'!$D$5)</f>
        <v>45838</v>
      </c>
      <c r="F330" t="s">
        <v>116</v>
      </c>
      <c r="G330" s="108" t="s">
        <v>546</v>
      </c>
      <c r="H330" t="str">
        <f>'8. Post-Overdose Response'!B14</f>
        <v># of total contacts with all participants who use opioids and/or have OUD</v>
      </c>
      <c r="I330" s="105" t="s">
        <v>253</v>
      </c>
      <c r="J330" t="str">
        <f>IF(ISBLANK('8. Post-Overdose Response'!$C$14),"",'8. Post-Overdose Response'!$C$14)</f>
        <v/>
      </c>
      <c r="L330" s="158"/>
      <c r="M330" t="str">
        <f>IF(ISBLANK('8. Post-Overdose Response'!D14),"",'8. Post-Overdose Response'!D14)</f>
        <v/>
      </c>
      <c r="N330" t="str">
        <f>IF(ISBLANK('8. Post-Overdose Response'!$E$14),"",'8. Post-Overdose Response'!$E$14)</f>
        <v/>
      </c>
    </row>
    <row r="331" spans="1:14" x14ac:dyDescent="0.25">
      <c r="A331" t="str">
        <f>IF(ISBLANK(Instructions!$B$17),"",Instructions!$B$17)</f>
        <v/>
      </c>
      <c r="B331" t="str">
        <f>IF(ISBLANK(Instructions!$B$18),"",Instructions!$B$18)</f>
        <v/>
      </c>
      <c r="C331" s="113" t="s">
        <v>541</v>
      </c>
      <c r="D331" s="95">
        <f>IF(ISBLANK('8. Post-Overdose Response'!$D$4),"",'8. Post-Overdose Response'!$D$4)</f>
        <v>45474</v>
      </c>
      <c r="E331" s="95">
        <f>IF(ISBLANK('8. Post-Overdose Response'!$D$5),"",'8. Post-Overdose Response'!$D$5)</f>
        <v>45838</v>
      </c>
      <c r="F331" t="s">
        <v>116</v>
      </c>
      <c r="G331" s="108" t="s">
        <v>547</v>
      </c>
      <c r="H331" t="str">
        <f>'8. Post-Overdose Response'!B15</f>
        <v># of participants who use opioids and/or have OUD referred to addiction treatment</v>
      </c>
      <c r="I331" s="105" t="s">
        <v>253</v>
      </c>
      <c r="J331" t="str">
        <f>IF(ISBLANK('8. Post-Overdose Response'!$C$15),"",'8. Post-Overdose Response'!$C$15)</f>
        <v/>
      </c>
      <c r="L331" s="158"/>
      <c r="M331" t="str">
        <f>IF(ISBLANK('8. Post-Overdose Response'!D15),"",'8. Post-Overdose Response'!D15)</f>
        <v/>
      </c>
      <c r="N331" t="str">
        <f>IF(ISBLANK('8. Post-Overdose Response'!$E$15),"",'8. Post-Overdose Response'!$E$15)</f>
        <v/>
      </c>
    </row>
    <row r="332" spans="1:14" x14ac:dyDescent="0.25">
      <c r="A332" t="str">
        <f>IF(ISBLANK(Instructions!$B$17),"",Instructions!$B$17)</f>
        <v/>
      </c>
      <c r="B332" t="str">
        <f>IF(ISBLANK(Instructions!$B$18),"",Instructions!$B$18)</f>
        <v/>
      </c>
      <c r="C332" s="113" t="s">
        <v>541</v>
      </c>
      <c r="D332" s="95">
        <f>IF(ISBLANK('8. Post-Overdose Response'!$D$4),"",'8. Post-Overdose Response'!$D$4)</f>
        <v>45474</v>
      </c>
      <c r="E332" s="95">
        <f>IF(ISBLANK('8. Post-Overdose Response'!$D$5),"",'8. Post-Overdose Response'!$D$5)</f>
        <v>45838</v>
      </c>
      <c r="F332" t="s">
        <v>116</v>
      </c>
      <c r="G332" s="108" t="s">
        <v>548</v>
      </c>
      <c r="H332" t="str">
        <f>'8. Post-Overdose Response'!B16</f>
        <v># of participants who use opioids and/or have OUD referred to recovery supports (e.g., employment services, housing services, etc.)</v>
      </c>
      <c r="I332" s="105" t="s">
        <v>253</v>
      </c>
      <c r="J332" t="str">
        <f>IF(ISBLANK('8. Post-Overdose Response'!$C$16),"",'8. Post-Overdose Response'!$C$16)</f>
        <v/>
      </c>
      <c r="L332" s="158"/>
      <c r="M332" t="str">
        <f>IF(ISBLANK('8. Post-Overdose Response'!D16),"",'8. Post-Overdose Response'!D16)</f>
        <v/>
      </c>
      <c r="N332" t="str">
        <f>IF(ISBLANK('8. Post-Overdose Response'!$E$16),"",'8. Post-Overdose Response'!$E$16)</f>
        <v/>
      </c>
    </row>
    <row r="333" spans="1:14" x14ac:dyDescent="0.25">
      <c r="A333" t="str">
        <f>IF(ISBLANK(Instructions!$B$17),"",Instructions!$B$17)</f>
        <v/>
      </c>
      <c r="B333" t="str">
        <f>IF(ISBLANK(Instructions!$B$18),"",Instructions!$B$18)</f>
        <v/>
      </c>
      <c r="C333" s="113" t="s">
        <v>541</v>
      </c>
      <c r="D333" s="95">
        <f>IF(ISBLANK('8. Post-Overdose Response'!$D$4),"",'8. Post-Overdose Response'!$D$4)</f>
        <v>45474</v>
      </c>
      <c r="E333" s="95">
        <f>IF(ISBLANK('8. Post-Overdose Response'!$D$5),"",'8. Post-Overdose Response'!$D$5)</f>
        <v>45838</v>
      </c>
      <c r="F333" t="s">
        <v>116</v>
      </c>
      <c r="G333" s="108" t="s">
        <v>549</v>
      </c>
      <c r="H333" t="str">
        <f>'8. Post-Overdose Response'!B17</f>
        <v># of participants who use opioids and/or have OUD referred to harm reduction services (e.g., syringe and supply access, overdose prevention education, disease prevention, etc.)</v>
      </c>
      <c r="I333" s="105" t="s">
        <v>253</v>
      </c>
      <c r="J333" t="str">
        <f>IF(ISBLANK('8. Post-Overdose Response'!$C$17),"",'8. Post-Overdose Response'!$C$17)</f>
        <v/>
      </c>
      <c r="L333" s="158"/>
      <c r="M333" t="str">
        <f>IF(ISBLANK('8. Post-Overdose Response'!D17),"",'8. Post-Overdose Response'!D17)</f>
        <v/>
      </c>
      <c r="N333" t="str">
        <f>IF(ISBLANK('8. Post-Overdose Response'!$E$17),"",'8. Post-Overdose Response'!$E$17)</f>
        <v/>
      </c>
    </row>
    <row r="334" spans="1:14" x14ac:dyDescent="0.25">
      <c r="A334" t="str">
        <f>IF(ISBLANK(Instructions!$B$17),"",Instructions!$B$17)</f>
        <v/>
      </c>
      <c r="B334" t="str">
        <f>IF(ISBLANK(Instructions!$B$18),"",Instructions!$B$18)</f>
        <v/>
      </c>
      <c r="C334" s="113" t="s">
        <v>541</v>
      </c>
      <c r="D334" s="95">
        <f>IF(ISBLANK('8. Post-Overdose Response'!$D$4),"",'8. Post-Overdose Response'!$D$4)</f>
        <v>45474</v>
      </c>
      <c r="E334" s="95">
        <f>IF(ISBLANK('8. Post-Overdose Response'!$D$5),"",'8. Post-Overdose Response'!$D$5)</f>
        <v>45838</v>
      </c>
      <c r="F334" t="s">
        <v>116</v>
      </c>
      <c r="G334" s="108" t="s">
        <v>550</v>
      </c>
      <c r="H334" t="str">
        <f>'8. Post-Overdose Response'!B18</f>
        <v># of participants who use opioids and/or have OUD referred to primary healthcare</v>
      </c>
      <c r="I334" s="105" t="s">
        <v>253</v>
      </c>
      <c r="J334" t="str">
        <f>IF(ISBLANK('8. Post-Overdose Response'!$C$18),"",'8. Post-Overdose Response'!$C$18)</f>
        <v/>
      </c>
      <c r="L334" s="158"/>
      <c r="M334" t="str">
        <f>IF(ISBLANK('8. Post-Overdose Response'!D18),"",'8. Post-Overdose Response'!D18)</f>
        <v/>
      </c>
      <c r="N334" t="str">
        <f>IF(ISBLANK('8. Post-Overdose Response'!$E$18),"",'8. Post-Overdose Response'!$E$18)</f>
        <v/>
      </c>
    </row>
    <row r="335" spans="1:14" x14ac:dyDescent="0.25">
      <c r="A335" t="str">
        <f>IF(ISBLANK(Instructions!$B$17),"",Instructions!$B$17)</f>
        <v/>
      </c>
      <c r="B335" t="str">
        <f>IF(ISBLANK(Instructions!$B$18),"",Instructions!$B$18)</f>
        <v/>
      </c>
      <c r="C335" s="113" t="s">
        <v>541</v>
      </c>
      <c r="D335" s="95">
        <f>IF(ISBLANK('8. Post-Overdose Response'!$D$4),"",'8. Post-Overdose Response'!$D$4)</f>
        <v>45474</v>
      </c>
      <c r="E335" s="95">
        <f>IF(ISBLANK('8. Post-Overdose Response'!$D$5),"",'8. Post-Overdose Response'!$D$5)</f>
        <v>45838</v>
      </c>
      <c r="F335" t="s">
        <v>116</v>
      </c>
      <c r="G335" s="108" t="s">
        <v>551</v>
      </c>
      <c r="H335" t="str">
        <f>'8. Post-Overdose Response'!B19</f>
        <v># of participants who use opioids and/or have OUD referred to other services</v>
      </c>
      <c r="I335" s="105" t="s">
        <v>253</v>
      </c>
      <c r="J335" t="str">
        <f>IF(ISBLANK('8. Post-Overdose Response'!$C$19),"",'8. Post-Overdose Response'!$C$19)</f>
        <v/>
      </c>
      <c r="L335" s="158"/>
      <c r="M335" t="str">
        <f>IF(ISBLANK('8. Post-Overdose Response'!D19),"",'8. Post-Overdose Response'!D19)</f>
        <v/>
      </c>
      <c r="N335" t="str">
        <f>IF(ISBLANK('8. Post-Overdose Response'!$E$19),"",'8. Post-Overdose Response'!$E$19)</f>
        <v/>
      </c>
    </row>
    <row r="336" spans="1:14" x14ac:dyDescent="0.25">
      <c r="A336" t="str">
        <f>IF(ISBLANK(Instructions!$B$17),"",Instructions!$B$17)</f>
        <v/>
      </c>
      <c r="B336" t="str">
        <f>IF(ISBLANK(Instructions!$B$18),"",Instructions!$B$18)</f>
        <v/>
      </c>
      <c r="C336" s="113" t="s">
        <v>541</v>
      </c>
      <c r="D336" s="95">
        <f>IF(ISBLANK('8. Post-Overdose Response'!$D$4),"",'8. Post-Overdose Response'!$D$4)</f>
        <v>45474</v>
      </c>
      <c r="E336" s="95">
        <f>IF(ISBLANK('8. Post-Overdose Response'!$D$5),"",'8. Post-Overdose Response'!$D$5)</f>
        <v>45838</v>
      </c>
      <c r="F336" t="s">
        <v>116</v>
      </c>
      <c r="G336" s="108" t="s">
        <v>552</v>
      </c>
      <c r="H336" t="str">
        <f>'8. Post-Overdose Response'!B20</f>
        <v># of naloxone kits distributed</v>
      </c>
      <c r="I336" s="105" t="s">
        <v>253</v>
      </c>
      <c r="J336" t="str">
        <f>IF(ISBLANK('8. Post-Overdose Response'!$C$20),"",'8. Post-Overdose Response'!$C$20)</f>
        <v/>
      </c>
      <c r="L336" s="158"/>
      <c r="M336" t="str">
        <f>IF(ISBLANK('8. Post-Overdose Response'!D20),"",'8. Post-Overdose Response'!D20)</f>
        <v/>
      </c>
      <c r="N336" t="str">
        <f>IF(ISBLANK('8. Post-Overdose Response'!$E$20),"",'8. Post-Overdose Response'!$E$20)</f>
        <v/>
      </c>
    </row>
    <row r="337" spans="1:14" x14ac:dyDescent="0.25">
      <c r="A337" t="str">
        <f>IF(ISBLANK(Instructions!$B$17),"",Instructions!$B$17)</f>
        <v/>
      </c>
      <c r="B337" t="str">
        <f>IF(ISBLANK(Instructions!$B$18),"",Instructions!$B$18)</f>
        <v/>
      </c>
      <c r="C337" s="113" t="s">
        <v>541</v>
      </c>
      <c r="D337" s="95">
        <f>IF(ISBLANK('8. Post-Overdose Response'!$D$4),"",'8. Post-Overdose Response'!$D$4)</f>
        <v>45474</v>
      </c>
      <c r="E337" s="95">
        <f>IF(ISBLANK('8. Post-Overdose Response'!$D$5),"",'8. Post-Overdose Response'!$D$5)</f>
        <v>45838</v>
      </c>
      <c r="F337" t="s">
        <v>116</v>
      </c>
      <c r="G337" s="108" t="s">
        <v>542</v>
      </c>
      <c r="H337" t="str">
        <f>'8. Post-Overdose Response'!B10</f>
        <v># of unique participants, who use opioids and/or have OUD, served</v>
      </c>
      <c r="I337" s="105" t="s">
        <v>385</v>
      </c>
      <c r="L337" s="158"/>
      <c r="N337" t="str">
        <f>IF(ISBLANK('8. Post-Overdose Response'!$D$27),"",'8. Post-Overdose Response'!$D$27)</f>
        <v/>
      </c>
    </row>
    <row r="338" spans="1:14" x14ac:dyDescent="0.25">
      <c r="A338" t="str">
        <f>IF(ISBLANK(Instructions!$B$17),"",Instructions!$B$17)</f>
        <v/>
      </c>
      <c r="B338" t="str">
        <f>IF(ISBLANK(Instructions!$B$18),"",Instructions!$B$18)</f>
        <v/>
      </c>
      <c r="C338" s="113" t="s">
        <v>541</v>
      </c>
      <c r="D338" s="95">
        <f>IF(ISBLANK('8. Post-Overdose Response'!$D$4),"",'8. Post-Overdose Response'!$D$4)</f>
        <v>45474</v>
      </c>
      <c r="E338" s="95">
        <f>IF(ISBLANK('8. Post-Overdose Response'!$D$5),"",'8. Post-Overdose Response'!$D$5)</f>
        <v>45838</v>
      </c>
      <c r="F338" t="s">
        <v>116</v>
      </c>
      <c r="G338" s="108" t="s">
        <v>542</v>
      </c>
      <c r="H338" t="str">
        <f>'8. Post-Overdose Response'!B11</f>
        <v># of established agency-level network partners</v>
      </c>
      <c r="I338" s="105" t="s">
        <v>343</v>
      </c>
      <c r="J338" t="str">
        <f>IF(ISBLANK('8. Post-Overdose Response'!$C$29),"",'8. Post-Overdose Response'!$C$29)</f>
        <v/>
      </c>
      <c r="L338" s="158"/>
      <c r="N338" t="str">
        <f>IF(ISBLANK('8. Post-Overdose Response'!$D$29),"",'8. Post-Overdose Response'!$D$29)</f>
        <v/>
      </c>
    </row>
    <row r="339" spans="1:14" x14ac:dyDescent="0.25">
      <c r="A339" t="str">
        <f>IF(ISBLANK(Instructions!$B$17),"",Instructions!$B$17)</f>
        <v/>
      </c>
      <c r="B339" t="str">
        <f>IF(ISBLANK(Instructions!$B$18),"",Instructions!$B$18)</f>
        <v/>
      </c>
      <c r="C339" s="113" t="s">
        <v>541</v>
      </c>
      <c r="D339" s="95">
        <f>IF(ISBLANK('8. Post-Overdose Response'!$D$4),"",'8. Post-Overdose Response'!$D$4)</f>
        <v>45474</v>
      </c>
      <c r="E339" s="95">
        <f>IF(ISBLANK('8. Post-Overdose Response'!$D$5),"",'8. Post-Overdose Response'!$D$5)</f>
        <v>45838</v>
      </c>
      <c r="F339" t="s">
        <v>116</v>
      </c>
      <c r="G339" s="108" t="s">
        <v>542</v>
      </c>
      <c r="H339" t="str">
        <f>'8. Post-Overdose Response'!B12</f>
        <v># of referrals to PORT following an overdose reversal</v>
      </c>
      <c r="I339" s="105" t="s">
        <v>344</v>
      </c>
      <c r="J339" t="str">
        <f>IF(ISBLANK('8. Post-Overdose Response'!$C$30),"",'8. Post-Overdose Response'!$C$30)</f>
        <v/>
      </c>
      <c r="L339" s="158"/>
      <c r="N339" t="str">
        <f>IF(ISBLANK('8. Post-Overdose Response'!$D$30),"",'8. Post-Overdose Response'!$D$30)</f>
        <v/>
      </c>
    </row>
    <row r="340" spans="1:14" x14ac:dyDescent="0.25">
      <c r="A340" t="str">
        <f>IF(ISBLANK(Instructions!$B$17),"",Instructions!$B$17)</f>
        <v/>
      </c>
      <c r="B340" t="str">
        <f>IF(ISBLANK(Instructions!$B$18),"",Instructions!$B$18)</f>
        <v/>
      </c>
      <c r="C340" s="113" t="s">
        <v>541</v>
      </c>
      <c r="D340" s="95">
        <f>IF(ISBLANK('8. Post-Overdose Response'!$D$4),"",'8. Post-Overdose Response'!$D$4)</f>
        <v>45474</v>
      </c>
      <c r="E340" s="95">
        <f>IF(ISBLANK('8. Post-Overdose Response'!$D$5),"",'8. Post-Overdose Response'!$D$5)</f>
        <v>45838</v>
      </c>
      <c r="F340" t="s">
        <v>116</v>
      </c>
      <c r="G340" s="108" t="s">
        <v>542</v>
      </c>
      <c r="H340" t="str">
        <f>'8. Post-Overdose Response'!B13</f>
        <v># of people who experience an overdose who agree to talk with a PORT member</v>
      </c>
      <c r="I340" s="105" t="s">
        <v>345</v>
      </c>
      <c r="J340" t="str">
        <f>IF(ISBLANK('8. Post-Overdose Response'!$C$31),"",'8. Post-Overdose Response'!$C$31)</f>
        <v/>
      </c>
      <c r="L340" s="158"/>
      <c r="N340" t="str">
        <f>IF(ISBLANK('8. Post-Overdose Response'!$D$31),"",'8. Post-Overdose Response'!$D$31)</f>
        <v/>
      </c>
    </row>
    <row r="341" spans="1:14" x14ac:dyDescent="0.25">
      <c r="A341" t="str">
        <f>IF(ISBLANK(Instructions!$B$17),"",Instructions!$B$17)</f>
        <v/>
      </c>
      <c r="B341" t="str">
        <f>IF(ISBLANK(Instructions!$B$18),"",Instructions!$B$18)</f>
        <v/>
      </c>
      <c r="C341" s="113" t="s">
        <v>541</v>
      </c>
      <c r="D341" s="95">
        <f>IF(ISBLANK('8. Post-Overdose Response'!$D$4),"",'8. Post-Overdose Response'!$D$4)</f>
        <v>45474</v>
      </c>
      <c r="E341" s="95">
        <f>IF(ISBLANK('8. Post-Overdose Response'!$D$5),"",'8. Post-Overdose Response'!$D$5)</f>
        <v>45838</v>
      </c>
      <c r="F341" t="s">
        <v>116</v>
      </c>
      <c r="G341" s="108" t="s">
        <v>542</v>
      </c>
      <c r="H341" t="str">
        <f>'8. Post-Overdose Response'!B14</f>
        <v># of total contacts with all participants who use opioids and/or have OUD</v>
      </c>
      <c r="I341" s="105" t="s">
        <v>346</v>
      </c>
      <c r="J341" t="str">
        <f>IF(ISBLANK('8. Post-Overdose Response'!$C$32),"",'8. Post-Overdose Response'!$C$32)</f>
        <v/>
      </c>
      <c r="L341" s="158"/>
      <c r="N341" t="str">
        <f>IF(ISBLANK('8. Post-Overdose Response'!$D$32),"",'8. Post-Overdose Response'!$D$32)</f>
        <v/>
      </c>
    </row>
    <row r="342" spans="1:14" x14ac:dyDescent="0.25">
      <c r="A342" t="str">
        <f>IF(ISBLANK(Instructions!$B$17),"",Instructions!$B$17)</f>
        <v/>
      </c>
      <c r="B342" t="str">
        <f>IF(ISBLANK(Instructions!$B$18),"",Instructions!$B$18)</f>
        <v/>
      </c>
      <c r="C342" s="113" t="s">
        <v>541</v>
      </c>
      <c r="D342" s="95">
        <f>IF(ISBLANK('8. Post-Overdose Response'!$D$4),"",'8. Post-Overdose Response'!$D$4)</f>
        <v>45474</v>
      </c>
      <c r="E342" s="95">
        <f>IF(ISBLANK('8. Post-Overdose Response'!$D$5),"",'8. Post-Overdose Response'!$D$5)</f>
        <v>45838</v>
      </c>
      <c r="F342" t="s">
        <v>116</v>
      </c>
      <c r="G342" s="108" t="s">
        <v>542</v>
      </c>
      <c r="H342" t="str">
        <f>'8. Post-Overdose Response'!B15</f>
        <v># of participants who use opioids and/or have OUD referred to addiction treatment</v>
      </c>
      <c r="I342" s="105" t="s">
        <v>347</v>
      </c>
      <c r="J342" t="str">
        <f>IF(ISBLANK('8. Post-Overdose Response'!$C$33),"",'8. Post-Overdose Response'!$C$33)</f>
        <v/>
      </c>
      <c r="L342" s="158"/>
      <c r="N342" t="str">
        <f>IF(ISBLANK('8. Post-Overdose Response'!$D$33),"",'8. Post-Overdose Response'!$D$33)</f>
        <v/>
      </c>
    </row>
    <row r="343" spans="1:14" x14ac:dyDescent="0.25">
      <c r="A343" t="str">
        <f>IF(ISBLANK(Instructions!$B$17),"",Instructions!$B$17)</f>
        <v/>
      </c>
      <c r="B343" t="str">
        <f>IF(ISBLANK(Instructions!$B$18),"",Instructions!$B$18)</f>
        <v/>
      </c>
      <c r="C343" s="113" t="s">
        <v>541</v>
      </c>
      <c r="D343" s="95">
        <f>IF(ISBLANK('8. Post-Overdose Response'!$D$4),"",'8. Post-Overdose Response'!$D$4)</f>
        <v>45474</v>
      </c>
      <c r="E343" s="95">
        <f>IF(ISBLANK('8. Post-Overdose Response'!$D$5),"",'8. Post-Overdose Response'!$D$5)</f>
        <v>45838</v>
      </c>
      <c r="F343" t="s">
        <v>116</v>
      </c>
      <c r="G343" s="108" t="s">
        <v>542</v>
      </c>
      <c r="H343" t="str">
        <f>'8. Post-Overdose Response'!B16</f>
        <v># of participants who use opioids and/or have OUD referred to recovery supports (e.g., employment services, housing services, etc.)</v>
      </c>
      <c r="I343" s="105" t="s">
        <v>348</v>
      </c>
      <c r="J343" t="str">
        <f>IF(ISBLANK('8. Post-Overdose Response'!$C$34),"",'8. Post-Overdose Response'!$C$34)</f>
        <v/>
      </c>
      <c r="L343" s="158"/>
      <c r="N343" t="str">
        <f>IF(ISBLANK('8. Post-Overdose Response'!$D$34),"",'8. Post-Overdose Response'!$D$34)</f>
        <v/>
      </c>
    </row>
    <row r="344" spans="1:14" x14ac:dyDescent="0.25">
      <c r="A344" t="str">
        <f>IF(ISBLANK(Instructions!$B$17),"",Instructions!$B$17)</f>
        <v/>
      </c>
      <c r="B344" t="str">
        <f>IF(ISBLANK(Instructions!$B$18),"",Instructions!$B$18)</f>
        <v/>
      </c>
      <c r="C344" s="113" t="s">
        <v>541</v>
      </c>
      <c r="D344" s="95">
        <f>IF(ISBLANK('8. Post-Overdose Response'!$D$4),"",'8. Post-Overdose Response'!$D$4)</f>
        <v>45474</v>
      </c>
      <c r="E344" s="95">
        <f>IF(ISBLANK('8. Post-Overdose Response'!$D$5),"",'8. Post-Overdose Response'!$D$5)</f>
        <v>45838</v>
      </c>
      <c r="F344" t="s">
        <v>116</v>
      </c>
      <c r="G344" s="108" t="s">
        <v>542</v>
      </c>
      <c r="H344" t="str">
        <f>'8. Post-Overdose Response'!B17</f>
        <v># of participants who use opioids and/or have OUD referred to harm reduction services (e.g., syringe and supply access, overdose prevention education, disease prevention, etc.)</v>
      </c>
      <c r="I344" s="105" t="s">
        <v>349</v>
      </c>
      <c r="J344" t="str">
        <f>IF(ISBLANK('8. Post-Overdose Response'!$C$35),"",'8. Post-Overdose Response'!$C$35)</f>
        <v/>
      </c>
      <c r="L344" s="158"/>
      <c r="N344" t="str">
        <f>IF(ISBLANK('8. Post-Overdose Response'!$D$35),"",'8. Post-Overdose Response'!$D$35)</f>
        <v/>
      </c>
    </row>
    <row r="345" spans="1:14" x14ac:dyDescent="0.25">
      <c r="A345" t="str">
        <f>IF(ISBLANK(Instructions!$B$17),"",Instructions!$B$17)</f>
        <v/>
      </c>
      <c r="B345" t="str">
        <f>IF(ISBLANK(Instructions!$B$18),"",Instructions!$B$18)</f>
        <v/>
      </c>
      <c r="C345" s="113" t="s">
        <v>541</v>
      </c>
      <c r="D345" s="95">
        <f>IF(ISBLANK('8. Post-Overdose Response'!$D$4),"",'8. Post-Overdose Response'!$D$4)</f>
        <v>45474</v>
      </c>
      <c r="E345" s="95">
        <f>IF(ISBLANK('8. Post-Overdose Response'!$D$5),"",'8. Post-Overdose Response'!$D$5)</f>
        <v>45838</v>
      </c>
      <c r="F345" t="s">
        <v>116</v>
      </c>
      <c r="G345" s="108" t="s">
        <v>542</v>
      </c>
      <c r="H345" t="str">
        <f>'8. Post-Overdose Response'!B18</f>
        <v># of participants who use opioids and/or have OUD referred to primary healthcare</v>
      </c>
      <c r="I345" s="105" t="s">
        <v>350</v>
      </c>
      <c r="J345" t="str">
        <f>IF(ISBLANK('8. Post-Overdose Response'!$C$36),"",'8. Post-Overdose Response'!$C$36)</f>
        <v/>
      </c>
      <c r="L345" s="158"/>
      <c r="N345" t="str">
        <f>IF(ISBLANK('8. Post-Overdose Response'!$D$36),"",'8. Post-Overdose Response'!$D$36)</f>
        <v/>
      </c>
    </row>
    <row r="346" spans="1:14" x14ac:dyDescent="0.25">
      <c r="A346" t="str">
        <f>IF(ISBLANK(Instructions!$B$17),"",Instructions!$B$17)</f>
        <v/>
      </c>
      <c r="B346" t="str">
        <f>IF(ISBLANK(Instructions!$B$18),"",Instructions!$B$18)</f>
        <v/>
      </c>
      <c r="C346" s="113" t="s">
        <v>541</v>
      </c>
      <c r="D346" s="95">
        <f>IF(ISBLANK('8. Post-Overdose Response'!$D$4),"",'8. Post-Overdose Response'!$D$4)</f>
        <v>45474</v>
      </c>
      <c r="E346" s="95">
        <f>IF(ISBLANK('8. Post-Overdose Response'!$D$5),"",'8. Post-Overdose Response'!$D$5)</f>
        <v>45838</v>
      </c>
      <c r="F346" t="s">
        <v>118</v>
      </c>
      <c r="G346" s="108" t="s">
        <v>553</v>
      </c>
      <c r="H346" t="str">
        <f>'8. Post-Overdose Response'!$D$43</f>
        <v>% of participants, who use opioids and/or have OUD, who are satisfied w/ services</v>
      </c>
      <c r="I346" s="105" t="s">
        <v>253</v>
      </c>
      <c r="J346" t="str">
        <f>IF(ISBLANK('8. Post-Overdose Response'!$C$43),"",'8. Post-Overdose Response'!$C$43)</f>
        <v/>
      </c>
      <c r="K346" t="str">
        <f>IF(ISBLANK('8. Post-Overdose Response'!$C$44),"",'8. Post-Overdose Response'!$C$44)</f>
        <v/>
      </c>
      <c r="L346" s="158" t="str">
        <f>IF('8. Post-Overdose Response'!$E$43="Incomplete","",'8. Post-Overdose Response'!$E$43)</f>
        <v/>
      </c>
      <c r="N346" t="str">
        <f>IF(ISBLANK('8. Post-Overdose Response'!$F$43),"",'8. Post-Overdose Response'!$F$43)</f>
        <v/>
      </c>
    </row>
    <row r="347" spans="1:14" x14ac:dyDescent="0.25">
      <c r="A347" t="str">
        <f>IF(ISBLANK(Instructions!$B$17),"",Instructions!$B$17)</f>
        <v/>
      </c>
      <c r="B347" t="str">
        <f>IF(ISBLANK(Instructions!$B$18),"",Instructions!$B$18)</f>
        <v/>
      </c>
      <c r="C347" s="113" t="s">
        <v>541</v>
      </c>
      <c r="D347" s="95">
        <f>IF(ISBLANK('8. Post-Overdose Response'!$D$4),"",'8. Post-Overdose Response'!$D$4)</f>
        <v>45474</v>
      </c>
      <c r="E347" s="95">
        <f>IF(ISBLANK('8. Post-Overdose Response'!$D$5),"",'8. Post-Overdose Response'!$D$5)</f>
        <v>45838</v>
      </c>
      <c r="F347" t="s">
        <v>118</v>
      </c>
      <c r="G347" s="108" t="s">
        <v>554</v>
      </c>
      <c r="H347" t="str">
        <f>'8. Post-Overdose Response'!$D$45</f>
        <v>% of EMS calls for opioid overdose</v>
      </c>
      <c r="I347" s="105" t="s">
        <v>253</v>
      </c>
      <c r="J347" t="str">
        <f>IF(ISBLANK('8. Post-Overdose Response'!$C$45),"",'8. Post-Overdose Response'!$C$45)</f>
        <v/>
      </c>
      <c r="K347" t="str">
        <f>IF(ISBLANK('8. Post-Overdose Response'!$C$46),"",'8. Post-Overdose Response'!$C$46)</f>
        <v/>
      </c>
      <c r="L347" s="158" t="str">
        <f>IF('8. Post-Overdose Response'!$E$45="Incomplete","",'8. Post-Overdose Response'!$E$45)</f>
        <v/>
      </c>
      <c r="N347" t="str">
        <f>IF(ISBLANK('8. Post-Overdose Response'!$F$45),"",'8. Post-Overdose Response'!$F$45)</f>
        <v/>
      </c>
    </row>
    <row r="348" spans="1:14" x14ac:dyDescent="0.25">
      <c r="A348" t="str">
        <f>IF(ISBLANK(Instructions!$B$17),"",Instructions!$B$17)</f>
        <v/>
      </c>
      <c r="B348" t="str">
        <f>IF(ISBLANK(Instructions!$B$18),"",Instructions!$B$18)</f>
        <v/>
      </c>
      <c r="C348" s="113" t="s">
        <v>541</v>
      </c>
      <c r="D348" s="95">
        <f>IF(ISBLANK('8. Post-Overdose Response'!$D$4),"",'8. Post-Overdose Response'!$D$4)</f>
        <v>45474</v>
      </c>
      <c r="E348" s="95">
        <f>IF(ISBLANK('8. Post-Overdose Response'!$D$5),"",'8. Post-Overdose Response'!$D$5)</f>
        <v>45838</v>
      </c>
      <c r="F348" t="s">
        <v>118</v>
      </c>
      <c r="G348" s="108" t="s">
        <v>555</v>
      </c>
      <c r="H348" t="str">
        <f>IF(ISBLANK('8. Post-Overdose Response'!$B$21),"",'8. Post-Overdose Response'!$B$21)</f>
        <v/>
      </c>
      <c r="I348" s="105" t="s">
        <v>253</v>
      </c>
      <c r="J348" t="str">
        <f>IF(ISBLANK('8. Post-Overdose Response'!$C$21),"",'8. Post-Overdose Response'!$C$21)</f>
        <v/>
      </c>
      <c r="L348" s="158"/>
      <c r="M348" t="str">
        <f>IF(ISBLANK('8. Post-Overdose Response'!$D$21),"",'8. Post-Overdose Response'!$D$21)</f>
        <v/>
      </c>
      <c r="N348" t="str">
        <f>IF(ISBLANK('8. Post-Overdose Response'!$E$21),"",'8. Post-Overdose Response'!$E$21)</f>
        <v/>
      </c>
    </row>
    <row r="349" spans="1:14" x14ac:dyDescent="0.25">
      <c r="A349" t="str">
        <f>IF(ISBLANK(Instructions!$B$17),"",Instructions!$B$17)</f>
        <v/>
      </c>
      <c r="B349" t="str">
        <f>IF(ISBLANK(Instructions!$B$18),"",Instructions!$B$18)</f>
        <v/>
      </c>
      <c r="C349" s="113" t="s">
        <v>541</v>
      </c>
      <c r="D349" s="95">
        <f>IF(ISBLANK('8. Post-Overdose Response'!$D$4),"",'8. Post-Overdose Response'!$D$4)</f>
        <v>45474</v>
      </c>
      <c r="E349" s="95">
        <f>IF(ISBLANK('8. Post-Overdose Response'!$D$5),"",'8. Post-Overdose Response'!$D$5)</f>
        <v>45838</v>
      </c>
      <c r="F349" t="s">
        <v>118</v>
      </c>
      <c r="G349" s="108" t="s">
        <v>556</v>
      </c>
      <c r="H349" t="str">
        <f>IF(ISBLANK('8. Post-Overdose Response'!$B$22),"",'8. Post-Overdose Response'!$B$22)</f>
        <v/>
      </c>
      <c r="I349" s="105" t="s">
        <v>253</v>
      </c>
      <c r="J349" t="str">
        <f>IF(ISBLANK('8. Post-Overdose Response'!$C$22),"",'8. Post-Overdose Response'!$C$22)</f>
        <v/>
      </c>
      <c r="L349" s="158"/>
      <c r="M349" t="str">
        <f>IF(ISBLANK('8. Post-Overdose Response'!$D$22),"",'8. Post-Overdose Response'!$D$22)</f>
        <v/>
      </c>
      <c r="N349" t="str">
        <f>IF(ISBLANK('8. Post-Overdose Response'!$E$22),"",'8. Post-Overdose Response'!$E$22)</f>
        <v/>
      </c>
    </row>
    <row r="350" spans="1:14" x14ac:dyDescent="0.25">
      <c r="A350" t="str">
        <f>IF(ISBLANK(Instructions!$B$17),"",Instructions!$B$17)</f>
        <v/>
      </c>
      <c r="B350" t="str">
        <f>IF(ISBLANK(Instructions!$B$18),"",Instructions!$B$18)</f>
        <v/>
      </c>
      <c r="C350" s="113" t="s">
        <v>541</v>
      </c>
      <c r="D350" s="95">
        <f>IF(ISBLANK('8. Post-Overdose Response'!$D$4),"",'8. Post-Overdose Response'!$D$4)</f>
        <v>45474</v>
      </c>
      <c r="E350" s="95">
        <f>IF(ISBLANK('8. Post-Overdose Response'!$D$5),"",'8. Post-Overdose Response'!$D$5)</f>
        <v>45838</v>
      </c>
      <c r="F350" t="s">
        <v>118</v>
      </c>
      <c r="G350" t="s">
        <v>557</v>
      </c>
      <c r="H350" t="str">
        <f>IF(ISBLANK('8. Post-Overdose Response'!$B$23),"",'8. Post-Overdose Response'!$B$23)</f>
        <v/>
      </c>
      <c r="I350" s="105" t="s">
        <v>253</v>
      </c>
      <c r="J350" t="str">
        <f>IF(ISBLANK('8. Post-Overdose Response'!$C$23),"",'8. Post-Overdose Response'!$C$23)</f>
        <v/>
      </c>
      <c r="L350" s="158"/>
      <c r="M350" t="str">
        <f>IF(ISBLANK('8. Post-Overdose Response'!$D$23),"",'8. Post-Overdose Response'!$D$23)</f>
        <v/>
      </c>
      <c r="N350" t="str">
        <f>IF(ISBLANK('8. Post-Overdose Response'!$E$23),"",'8. Post-Overdose Response'!$E$23)</f>
        <v/>
      </c>
    </row>
    <row r="351" spans="1:14" x14ac:dyDescent="0.25">
      <c r="A351" t="str">
        <f>IF(ISBLANK(Instructions!$B$17),"",Instructions!$B$17)</f>
        <v/>
      </c>
      <c r="B351" t="str">
        <f>IF(ISBLANK(Instructions!$B$18),"",Instructions!$B$18)</f>
        <v/>
      </c>
      <c r="C351" s="113" t="s">
        <v>541</v>
      </c>
      <c r="D351" s="95">
        <f>IF(ISBLANK('8. Post-Overdose Response'!$D$4),"",'8. Post-Overdose Response'!$D$4)</f>
        <v>45474</v>
      </c>
      <c r="E351" s="95">
        <f>IF(ISBLANK('8. Post-Overdose Response'!$D$5),"",'8. Post-Overdose Response'!$D$5)</f>
        <v>45838</v>
      </c>
      <c r="F351" t="s">
        <v>118</v>
      </c>
      <c r="G351" s="108" t="s">
        <v>558</v>
      </c>
      <c r="H351" t="str">
        <f>IF(ISBLANK('8. Post-Overdose Response'!$D$47),"",'8. Post-Overdose Response'!$D$47)</f>
        <v/>
      </c>
      <c r="I351" s="105" t="s">
        <v>253</v>
      </c>
      <c r="J351" t="str">
        <f>IF(ISBLANK('8. Post-Overdose Response'!$C$47),"",'8. Post-Overdose Response'!$C$47)</f>
        <v/>
      </c>
      <c r="K351" t="str">
        <f>IF(ISBLANK('8. Post-Overdose Response'!$C$48),"",'8. Post-Overdose Response'!$C$48)</f>
        <v/>
      </c>
      <c r="L351" s="158" t="str">
        <f>IF('8. Post-Overdose Response'!$E$47="Incomplete","",'8. Post-Overdose Response'!$E$47)</f>
        <v/>
      </c>
      <c r="N351" t="str">
        <f>IF(ISBLANK('8. Post-Overdose Response'!$F$47),"",'8. Post-Overdose Response'!$F$47)</f>
        <v/>
      </c>
    </row>
    <row r="352" spans="1:14" x14ac:dyDescent="0.25">
      <c r="A352" t="str">
        <f>IF(ISBLANK(Instructions!$B$17),"",Instructions!$B$17)</f>
        <v/>
      </c>
      <c r="B352" t="str">
        <f>IF(ISBLANK(Instructions!$B$18),"",Instructions!$B$18)</f>
        <v/>
      </c>
      <c r="C352" s="113" t="s">
        <v>541</v>
      </c>
      <c r="D352" s="95">
        <f>IF(ISBLANK('8. Post-Overdose Response'!$D$4),"",'8. Post-Overdose Response'!$D$4)</f>
        <v>45474</v>
      </c>
      <c r="E352" s="95">
        <f>IF(ISBLANK('8. Post-Overdose Response'!$D$5),"",'8. Post-Overdose Response'!$D$5)</f>
        <v>45838</v>
      </c>
      <c r="F352" t="s">
        <v>118</v>
      </c>
      <c r="G352" s="108" t="s">
        <v>559</v>
      </c>
      <c r="H352" t="str">
        <f>IF(ISBLANK('8. Post-Overdose Response'!$D$49),"",'8. Post-Overdose Response'!$D$49)</f>
        <v/>
      </c>
      <c r="I352" s="105" t="s">
        <v>253</v>
      </c>
      <c r="J352" t="str">
        <f>IF(ISBLANK('8. Post-Overdose Response'!$C$49),"",'8. Post-Overdose Response'!$C$49)</f>
        <v/>
      </c>
      <c r="K352" t="str">
        <f>IF(ISBLANK('8. Post-Overdose Response'!$C$50),"",'8. Post-Overdose Response'!$C$50)</f>
        <v/>
      </c>
      <c r="L352" s="158" t="str">
        <f>IF('8. Post-Overdose Response'!$E$49="Incomplete","",'8. Post-Overdose Response'!$E$49)</f>
        <v/>
      </c>
      <c r="N352" t="str">
        <f>IF(ISBLANK('8. Post-Overdose Response'!$F$49),"",'8. Post-Overdose Response'!$F$49)</f>
        <v/>
      </c>
    </row>
    <row r="353" spans="1:14" x14ac:dyDescent="0.25">
      <c r="A353" t="str">
        <f>IF(ISBLANK(Instructions!$B$17),"",Instructions!$B$17)</f>
        <v/>
      </c>
      <c r="B353" t="str">
        <f>IF(ISBLANK(Instructions!$B$18),"",Instructions!$B$18)</f>
        <v/>
      </c>
      <c r="C353" s="113" t="s">
        <v>541</v>
      </c>
      <c r="D353" s="95">
        <f>IF(ISBLANK('8. Post-Overdose Response'!$D$4),"",'8. Post-Overdose Response'!$D$4)</f>
        <v>45474</v>
      </c>
      <c r="E353" s="95">
        <f>IF(ISBLANK('8. Post-Overdose Response'!$D$5),"",'8. Post-Overdose Response'!$D$5)</f>
        <v>45838</v>
      </c>
      <c r="F353" t="s">
        <v>118</v>
      </c>
      <c r="G353" t="s">
        <v>560</v>
      </c>
      <c r="H353" t="str">
        <f>IF(ISBLANK('8. Post-Overdose Response'!$D$51),"",'8. Post-Overdose Response'!$D$51)</f>
        <v/>
      </c>
      <c r="I353" s="105" t="s">
        <v>253</v>
      </c>
      <c r="J353" t="str">
        <f>IF(ISBLANK('8. Post-Overdose Response'!$C$51),"",'8. Post-Overdose Response'!$C$51)</f>
        <v/>
      </c>
      <c r="K353" t="str">
        <f>IF(ISBLANK('8. Post-Overdose Response'!$C$52),"",'8. Post-Overdose Response'!$C$52)</f>
        <v/>
      </c>
      <c r="L353" s="158" t="str">
        <f>IF('8. Post-Overdose Response'!$E$51="Incomplete","",'8. Post-Overdose Response'!$E$51)</f>
        <v/>
      </c>
      <c r="N353" t="str">
        <f>IF(ISBLANK('8. Post-Overdose Response'!$F$51),"",'8. Post-Overdose Response'!$F$51)</f>
        <v/>
      </c>
    </row>
    <row r="354" spans="1:14" x14ac:dyDescent="0.25">
      <c r="A354" t="str">
        <f>IF(ISBLANK(Instructions!$B$17),"",Instructions!$B$17)</f>
        <v/>
      </c>
      <c r="B354" t="str">
        <f>IF(ISBLANK(Instructions!$B$18),"",Instructions!$B$18)</f>
        <v/>
      </c>
      <c r="C354" s="113" t="s">
        <v>541</v>
      </c>
      <c r="D354" s="95">
        <f>IF(ISBLANK('8. Post-Overdose Response'!$D$4),"",'8. Post-Overdose Response'!$D$4)</f>
        <v>45474</v>
      </c>
      <c r="E354" s="95">
        <f>IF(ISBLANK('8. Post-Overdose Response'!$D$5),"",'8. Post-Overdose Response'!$D$5)</f>
        <v>45838</v>
      </c>
      <c r="F354" t="s">
        <v>120</v>
      </c>
      <c r="G354" s="108" t="s">
        <v>561</v>
      </c>
      <c r="H354" t="str">
        <f>'8. Post-Overdose Response'!$D$57</f>
        <v xml:space="preserve">% of patients with OUD who adhere to treatment 6 months after first appointment </v>
      </c>
      <c r="I354" s="105" t="s">
        <v>253</v>
      </c>
      <c r="J354" t="str">
        <f>IF(ISBLANK('8. Post-Overdose Response'!$C$57),"",'8. Post-Overdose Response'!$C$57)</f>
        <v/>
      </c>
      <c r="K354" t="str">
        <f>IF(ISBLANK('8. Post-Overdose Response'!$C$58),"",'8. Post-Overdose Response'!$C$58)</f>
        <v/>
      </c>
      <c r="L354" s="158" t="str">
        <f>IF('8. Post-Overdose Response'!$E$57="Incomplete","",'8. Post-Overdose Response'!$E$57)</f>
        <v/>
      </c>
      <c r="N354" t="str">
        <f>IF(ISBLANK('8. Post-Overdose Response'!$F$57),"",'8. Post-Overdose Response'!$F$57)</f>
        <v/>
      </c>
    </row>
    <row r="355" spans="1:14" x14ac:dyDescent="0.25">
      <c r="A355" t="str">
        <f>IF(ISBLANK(Instructions!$B$17),"",Instructions!$B$17)</f>
        <v/>
      </c>
      <c r="B355" t="str">
        <f>IF(ISBLANK(Instructions!$B$18),"",Instructions!$B$18)</f>
        <v/>
      </c>
      <c r="C355" s="113" t="s">
        <v>541</v>
      </c>
      <c r="D355" s="95">
        <f>IF(ISBLANK('8. Post-Overdose Response'!$D$4),"",'8. Post-Overdose Response'!$D$4)</f>
        <v>45474</v>
      </c>
      <c r="E355" s="95">
        <f>IF(ISBLANK('8. Post-Overdose Response'!$D$5),"",'8. Post-Overdose Response'!$D$5)</f>
        <v>45838</v>
      </c>
      <c r="F355" t="s">
        <v>120</v>
      </c>
      <c r="G355" s="108" t="s">
        <v>562</v>
      </c>
      <c r="H355" t="str">
        <f>'8. Post-Overdose Response'!$D$59</f>
        <v>% of participants with OUD who have obtained employment at 6 months, through engagement with recovery support services at 6 months</v>
      </c>
      <c r="I355" s="105" t="s">
        <v>253</v>
      </c>
      <c r="J355" t="str">
        <f>IF(ISBLANK('8. Post-Overdose Response'!$C$59),"",'8. Post-Overdose Response'!$C$59)</f>
        <v/>
      </c>
      <c r="K355" t="str">
        <f>IF(ISBLANK('8. Post-Overdose Response'!$C$60),"",'8. Post-Overdose Response'!$C$60)</f>
        <v/>
      </c>
      <c r="L355" s="158" t="str">
        <f>IF('8. Post-Overdose Response'!$E$59="Incomplete","",'8. Post-Overdose Response'!$E$59)</f>
        <v/>
      </c>
      <c r="N355" t="str">
        <f>IF(ISBLANK('8. Post-Overdose Response'!$F$59),"",'8. Post-Overdose Response'!$F$59)</f>
        <v/>
      </c>
    </row>
    <row r="356" spans="1:14" x14ac:dyDescent="0.25">
      <c r="A356" t="str">
        <f>IF(ISBLANK(Instructions!$B$17),"",Instructions!$B$17)</f>
        <v/>
      </c>
      <c r="B356" t="str">
        <f>IF(ISBLANK(Instructions!$B$18),"",Instructions!$B$18)</f>
        <v/>
      </c>
      <c r="C356" s="113" t="s">
        <v>541</v>
      </c>
      <c r="D356" s="95">
        <f>IF(ISBLANK('8. Post-Overdose Response'!$D$4),"",'8. Post-Overdose Response'!$D$4)</f>
        <v>45474</v>
      </c>
      <c r="E356" s="95">
        <f>IF(ISBLANK('8. Post-Overdose Response'!$D$5),"",'8. Post-Overdose Response'!$D$5)</f>
        <v>45838</v>
      </c>
      <c r="F356" t="s">
        <v>120</v>
      </c>
      <c r="G356" s="108" t="s">
        <v>563</v>
      </c>
      <c r="H356" t="str">
        <f>'8. Post-Overdose Response'!$D$61</f>
        <v xml:space="preserve">% of participants with OUD who retain housing at 6 months through engagement with recovery support services at 6 months </v>
      </c>
      <c r="I356" s="105" t="s">
        <v>253</v>
      </c>
      <c r="J356" t="str">
        <f>IF(ISBLANK('8. Post-Overdose Response'!$C$61),"",'8. Post-Overdose Response'!$C$61)</f>
        <v/>
      </c>
      <c r="K356" t="str">
        <f>IF(ISBLANK('8. Post-Overdose Response'!$C$62),"",'8. Post-Overdose Response'!$C$62)</f>
        <v/>
      </c>
      <c r="L356" s="158" t="str">
        <f>IF('8. Post-Overdose Response'!$E$61="Incomplete","",'8. Post-Overdose Response'!$E$61)</f>
        <v/>
      </c>
      <c r="N356" t="str">
        <f>IF(ISBLANK('8. Post-Overdose Response'!$F$61),"",'8. Post-Overdose Response'!$F$61)</f>
        <v/>
      </c>
    </row>
    <row r="357" spans="1:14" x14ac:dyDescent="0.25">
      <c r="A357" t="str">
        <f>IF(ISBLANK(Instructions!$B$17),"",Instructions!$B$17)</f>
        <v/>
      </c>
      <c r="B357" t="str">
        <f>IF(ISBLANK(Instructions!$B$18),"",Instructions!$B$18)</f>
        <v/>
      </c>
      <c r="C357" s="113" t="s">
        <v>541</v>
      </c>
      <c r="D357" s="95">
        <f>IF(ISBLANK('8. Post-Overdose Response'!$D$4),"",'8. Post-Overdose Response'!$D$4)</f>
        <v>45474</v>
      </c>
      <c r="E357" s="95">
        <f>IF(ISBLANK('8. Post-Overdose Response'!$D$5),"",'8. Post-Overdose Response'!$D$5)</f>
        <v>45838</v>
      </c>
      <c r="F357" t="s">
        <v>120</v>
      </c>
      <c r="G357" s="108" t="s">
        <v>564</v>
      </c>
      <c r="H357" t="str">
        <f>'8. Post-Overdose Response'!$D$63</f>
        <v>% of participants with OUD engaged with harm reduction services at 6 months</v>
      </c>
      <c r="I357" s="105" t="s">
        <v>253</v>
      </c>
      <c r="J357" t="str">
        <f>IF(ISBLANK('8. Post-Overdose Response'!$C$63),"",'8. Post-Overdose Response'!$C$63)</f>
        <v/>
      </c>
      <c r="K357" t="str">
        <f>IF(ISBLANK('8. Post-Overdose Response'!$C$64),"",'8. Post-Overdose Response'!$C$64)</f>
        <v/>
      </c>
      <c r="L357" s="158" t="str">
        <f>IF('8. Post-Overdose Response'!$E$63="Incomplete","",'8. Post-Overdose Response'!$E$63)</f>
        <v/>
      </c>
      <c r="N357" t="str">
        <f>IF(ISBLANK('8. Post-Overdose Response'!$F$63),"",'8. Post-Overdose Response'!$F$63)</f>
        <v/>
      </c>
    </row>
    <row r="358" spans="1:14" x14ac:dyDescent="0.25">
      <c r="A358" t="str">
        <f>IF(ISBLANK(Instructions!$B$17),"",Instructions!$B$17)</f>
        <v/>
      </c>
      <c r="B358" t="str">
        <f>IF(ISBLANK(Instructions!$B$18),"",Instructions!$B$18)</f>
        <v/>
      </c>
      <c r="C358" s="113" t="s">
        <v>541</v>
      </c>
      <c r="D358" s="95">
        <f>IF(ISBLANK('8. Post-Overdose Response'!$D$4),"",'8. Post-Overdose Response'!$D$4)</f>
        <v>45474</v>
      </c>
      <c r="E358" s="95">
        <f>IF(ISBLANK('8. Post-Overdose Response'!$D$5),"",'8. Post-Overdose Response'!$D$5)</f>
        <v>45838</v>
      </c>
      <c r="F358" t="s">
        <v>120</v>
      </c>
      <c r="G358" s="108" t="s">
        <v>565</v>
      </c>
      <c r="H358" t="str">
        <f>'8. Post-Overdose Response'!$D$65</f>
        <v>% of participants with OUD using primary healthcare services at 6 months</v>
      </c>
      <c r="I358" s="105" t="s">
        <v>253</v>
      </c>
      <c r="J358" t="str">
        <f>IF(ISBLANK('8. Post-Overdose Response'!$C$65),"",'8. Post-Overdose Response'!$C$65)</f>
        <v/>
      </c>
      <c r="K358" t="str">
        <f>IF(ISBLANK('8. Post-Overdose Response'!$C$66),"",'8. Post-Overdose Response'!$C$66)</f>
        <v/>
      </c>
      <c r="L358" s="158" t="str">
        <f>IF('8. Post-Overdose Response'!$E$65="Incomplete","",'8. Post-Overdose Response'!$E$65)</f>
        <v/>
      </c>
      <c r="N358" t="str">
        <f>IF(ISBLANK('8. Post-Overdose Response'!$F$65),"",'8. Post-Overdose Response'!$F$65)</f>
        <v/>
      </c>
    </row>
    <row r="359" spans="1:14" x14ac:dyDescent="0.25">
      <c r="A359" t="str">
        <f>IF(ISBLANK(Instructions!$B$17),"",Instructions!$B$17)</f>
        <v/>
      </c>
      <c r="B359" t="str">
        <f>IF(ISBLANK(Instructions!$B$18),"",Instructions!$B$18)</f>
        <v/>
      </c>
      <c r="C359" s="113" t="s">
        <v>541</v>
      </c>
      <c r="D359" s="95">
        <f>IF(ISBLANK('8. Post-Overdose Response'!$D$4),"",'8. Post-Overdose Response'!$D$4)</f>
        <v>45474</v>
      </c>
      <c r="E359" s="95">
        <f>IF(ISBLANK('8. Post-Overdose Response'!$D$5),"",'8. Post-Overdose Response'!$D$5)</f>
        <v>45838</v>
      </c>
      <c r="F359" t="s">
        <v>120</v>
      </c>
      <c r="G359" s="108" t="s">
        <v>566</v>
      </c>
      <c r="H359" t="str">
        <f>'8. Post-Overdose Response'!$D$67</f>
        <v>% of participants with OUD using other services at 6 months</v>
      </c>
      <c r="I359" s="105" t="s">
        <v>253</v>
      </c>
      <c r="J359" t="str">
        <f>IF(ISBLANK('8. Post-Overdose Response'!$C$67),"",'8. Post-Overdose Response'!$C$67)</f>
        <v/>
      </c>
      <c r="K359" t="str">
        <f>IF(ISBLANK('8. Post-Overdose Response'!$C$68),"",'8. Post-Overdose Response'!$C$68)</f>
        <v/>
      </c>
      <c r="L359" s="158" t="str">
        <f>IF('8. Post-Overdose Response'!$E$67="Incomplete","",'8. Post-Overdose Response'!$E$67)</f>
        <v/>
      </c>
      <c r="N359" t="str">
        <f>IF(ISBLANK('8. Post-Overdose Response'!$F$67),"",'8. Post-Overdose Response'!$F$67)</f>
        <v/>
      </c>
    </row>
    <row r="360" spans="1:14" x14ac:dyDescent="0.25">
      <c r="A360" t="str">
        <f>IF(ISBLANK(Instructions!$B$17),"",Instructions!$B$17)</f>
        <v/>
      </c>
      <c r="B360" t="str">
        <f>IF(ISBLANK(Instructions!$B$18),"",Instructions!$B$18)</f>
        <v/>
      </c>
      <c r="C360" s="113" t="s">
        <v>541</v>
      </c>
      <c r="D360" s="95">
        <f>IF(ISBLANK('8. Post-Overdose Response'!$D$4),"",'8. Post-Overdose Response'!$D$4)</f>
        <v>45474</v>
      </c>
      <c r="E360" s="95">
        <f>IF(ISBLANK('8. Post-Overdose Response'!$D$5),"",'8. Post-Overdose Response'!$D$5)</f>
        <v>45838</v>
      </c>
      <c r="F360" t="s">
        <v>120</v>
      </c>
      <c r="G360" s="108" t="s">
        <v>567</v>
      </c>
      <c r="H360" t="str">
        <f>'8. Post-Overdose Response'!$D$69</f>
        <v xml:space="preserve">% of participants who report getting the social and emotional support they need </v>
      </c>
      <c r="I360" s="105" t="s">
        <v>253</v>
      </c>
      <c r="J360" t="str">
        <f>IF(ISBLANK('8. Post-Overdose Response'!$C$69),"",'8. Post-Overdose Response'!$C$69)</f>
        <v/>
      </c>
      <c r="K360" t="str">
        <f>IF(ISBLANK('8. Post-Overdose Response'!$C$70),"",'8. Post-Overdose Response'!$C$70)</f>
        <v/>
      </c>
      <c r="L360" s="158" t="str">
        <f>IF('8. Post-Overdose Response'!$E$69="Incomplete","",'8. Post-Overdose Response'!$E$69)</f>
        <v/>
      </c>
      <c r="N360" t="str">
        <f>IF(ISBLANK('8. Post-Overdose Response'!$F$69),"",'8. Post-Overdose Response'!$F$69)</f>
        <v/>
      </c>
    </row>
    <row r="361" spans="1:14" x14ac:dyDescent="0.25">
      <c r="A361" t="str">
        <f>IF(ISBLANK(Instructions!$B$17),"",Instructions!$B$17)</f>
        <v/>
      </c>
      <c r="B361" t="str">
        <f>IF(ISBLANK(Instructions!$B$18),"",Instructions!$B$18)</f>
        <v/>
      </c>
      <c r="C361" s="113" t="s">
        <v>541</v>
      </c>
      <c r="D361" s="95">
        <f>IF(ISBLANK('8. Post-Overdose Response'!$D$4),"",'8. Post-Overdose Response'!$D$4)</f>
        <v>45474</v>
      </c>
      <c r="E361" s="95">
        <f>IF(ISBLANK('8. Post-Overdose Response'!$D$5),"",'8. Post-Overdose Response'!$D$5)</f>
        <v>45838</v>
      </c>
      <c r="F361" t="s">
        <v>120</v>
      </c>
      <c r="G361" s="108" t="s">
        <v>568</v>
      </c>
      <c r="H361" t="str">
        <f>'8. Post-Overdose Response'!$D$71</f>
        <v># of community overdose reversals using naloxone</v>
      </c>
      <c r="I361" s="105" t="s">
        <v>253</v>
      </c>
      <c r="J361" t="str">
        <f>IF(ISBLANK('8. Post-Overdose Response'!$C$71),"",'8. Post-Overdose Response'!$C$71)</f>
        <v/>
      </c>
      <c r="L361" s="158"/>
      <c r="N361" t="str">
        <f>IF(ISBLANK('8. Post-Overdose Response'!$F$71),"",'8. Post-Overdose Response'!$F$71)</f>
        <v/>
      </c>
    </row>
    <row r="362" spans="1:14" x14ac:dyDescent="0.25">
      <c r="A362" t="str">
        <f>IF(ISBLANK(Instructions!$B$17),"",Instructions!$B$17)</f>
        <v/>
      </c>
      <c r="B362" t="str">
        <f>IF(ISBLANK(Instructions!$B$18),"",Instructions!$B$18)</f>
        <v/>
      </c>
      <c r="C362" s="113" t="s">
        <v>541</v>
      </c>
      <c r="D362" s="95">
        <f>IF(ISBLANK('8. Post-Overdose Response'!$D$4),"",'8. Post-Overdose Response'!$D$4)</f>
        <v>45474</v>
      </c>
      <c r="E362" s="95">
        <f>IF(ISBLANK('8. Post-Overdose Response'!$D$5),"",'8. Post-Overdose Response'!$D$5)</f>
        <v>45838</v>
      </c>
      <c r="F362" t="s">
        <v>120</v>
      </c>
      <c r="G362" t="s">
        <v>569</v>
      </c>
      <c r="H362" t="str">
        <f>IF(ISBLANK('8. Post-Overdose Response'!$D$72),"",'8. Post-Overdose Response'!$D$72)</f>
        <v/>
      </c>
      <c r="I362" s="105" t="s">
        <v>253</v>
      </c>
      <c r="J362" t="str">
        <f>IF(ISBLANK('8. Post-Overdose Response'!$C$72),"",'8. Post-Overdose Response'!$C$72)</f>
        <v/>
      </c>
      <c r="K362" t="str">
        <f>IF(ISBLANK('8. Post-Overdose Response'!$C$73),"",'8. Post-Overdose Response'!$C$73)</f>
        <v/>
      </c>
      <c r="L362" s="158" t="str">
        <f>IF('8. Post-Overdose Response'!$E$72="Incomplete","",'8. Post-Overdose Response'!$E$72)</f>
        <v/>
      </c>
      <c r="N362" t="str">
        <f>IF(ISBLANK('8. Post-Overdose Response'!$F$72),"",'8. Post-Overdose Response'!$F$72)</f>
        <v/>
      </c>
    </row>
    <row r="363" spans="1:14" x14ac:dyDescent="0.25">
      <c r="A363" t="str">
        <f>IF(ISBLANK(Instructions!$B$17),"",Instructions!$B$17)</f>
        <v/>
      </c>
      <c r="B363" t="str">
        <f>IF(ISBLANK(Instructions!$B$18),"",Instructions!$B$18)</f>
        <v/>
      </c>
      <c r="C363" s="113" t="s">
        <v>541</v>
      </c>
      <c r="D363" s="95">
        <f>IF(ISBLANK('8. Post-Overdose Response'!$D$4),"",'8. Post-Overdose Response'!$D$4)</f>
        <v>45474</v>
      </c>
      <c r="E363" s="95">
        <f>IF(ISBLANK('8. Post-Overdose Response'!$D$5),"",'8. Post-Overdose Response'!$D$5)</f>
        <v>45838</v>
      </c>
      <c r="F363" t="s">
        <v>120</v>
      </c>
      <c r="G363" t="s">
        <v>570</v>
      </c>
      <c r="H363" t="str">
        <f>IF(ISBLANK('8. Post-Overdose Response'!$D$74),"",'8. Post-Overdose Response'!$D$74)</f>
        <v/>
      </c>
      <c r="I363" s="105" t="s">
        <v>253</v>
      </c>
      <c r="J363" t="str">
        <f>IF(ISBLANK('8. Post-Overdose Response'!$C$74),"",'8. Post-Overdose Response'!$C$74)</f>
        <v/>
      </c>
      <c r="K363" t="str">
        <f>IF(ISBLANK('8. Post-Overdose Response'!$C$75),"",'8. Post-Overdose Response'!$C$75)</f>
        <v/>
      </c>
      <c r="L363" s="158" t="str">
        <f>IF('8. Post-Overdose Response'!$E$74="Incomplete","",'8. Post-Overdose Response'!$E$74)</f>
        <v/>
      </c>
      <c r="N363" t="str">
        <f>IF(ISBLANK('8. Post-Overdose Response'!$F$74),"",'8. Post-Overdose Response'!$F$74)</f>
        <v/>
      </c>
    </row>
    <row r="364" spans="1:14" x14ac:dyDescent="0.25">
      <c r="A364" t="str">
        <f>IF(ISBLANK(Instructions!$B$17),"",Instructions!$B$17)</f>
        <v/>
      </c>
      <c r="B364" t="str">
        <f>IF(ISBLANK(Instructions!$B$18),"",Instructions!$B$18)</f>
        <v/>
      </c>
      <c r="C364" s="113" t="s">
        <v>541</v>
      </c>
      <c r="D364" s="95">
        <f>IF(ISBLANK('8. Post-Overdose Response'!$D$4),"",'8. Post-Overdose Response'!$D$4)</f>
        <v>45474</v>
      </c>
      <c r="E364" s="95">
        <f>IF(ISBLANK('8. Post-Overdose Response'!$D$5),"",'8. Post-Overdose Response'!$D$5)</f>
        <v>45838</v>
      </c>
      <c r="F364" t="s">
        <v>120</v>
      </c>
      <c r="G364" t="s">
        <v>571</v>
      </c>
      <c r="H364" t="str">
        <f>IF(ISBLANK('8. Post-Overdose Response'!$D$76),"",'8. Post-Overdose Response'!$D$76)</f>
        <v/>
      </c>
      <c r="I364" s="105" t="s">
        <v>253</v>
      </c>
      <c r="J364" t="str">
        <f>IF(ISBLANK('8. Post-Overdose Response'!$C$76),"",'8. Post-Overdose Response'!$C$76)</f>
        <v/>
      </c>
      <c r="K364" t="str">
        <f>IF(ISBLANK('8. Post-Overdose Response'!$C$77),"",'8. Post-Overdose Response'!$C$77)</f>
        <v/>
      </c>
      <c r="L364" s="158" t="str">
        <f>IF('8. Post-Overdose Response'!$E$76="Incomplete","",'8. Post-Overdose Response'!$E$76)</f>
        <v/>
      </c>
      <c r="N364" t="str">
        <f>IF(ISBLANK('8. Post-Overdose Response'!$F$76),"",'8. Post-Overdose Response'!$F$76)</f>
        <v/>
      </c>
    </row>
    <row r="365" spans="1:14" x14ac:dyDescent="0.25">
      <c r="A365" t="str">
        <f>IF(ISBLANK(Instructions!$B$17),"",Instructions!$B$17)</f>
        <v/>
      </c>
      <c r="B365" t="str">
        <f>IF(ISBLANK(Instructions!$B$18),"",Instructions!$B$18)</f>
        <v/>
      </c>
      <c r="C365" s="113" t="s">
        <v>541</v>
      </c>
      <c r="D365" s="95">
        <f>IF(ISBLANK('8. Post-Overdose Response'!$D$4),"",'8. Post-Overdose Response'!$D$4)</f>
        <v>45474</v>
      </c>
      <c r="E365" s="95">
        <f>IF(ISBLANK('8. Post-Overdose Response'!$D$5),"",'8. Post-Overdose Response'!$D$5)</f>
        <v>45838</v>
      </c>
      <c r="F365" t="s">
        <v>121</v>
      </c>
      <c r="G365" t="s">
        <v>572</v>
      </c>
      <c r="H365" t="str">
        <f>'8. Post-Overdose Response'!$B$82</f>
        <v>% of residents receiving dispensed buprenorphine prescriptions</v>
      </c>
      <c r="I365" s="105" t="s">
        <v>253</v>
      </c>
      <c r="J365" t="str">
        <f>IF('8. Post-Overdose Response'!$C$82="Yes", 1, IF('8. Post-Overdose Response'!$C$82="No", 0, ""))</f>
        <v/>
      </c>
      <c r="L365" s="158"/>
      <c r="N365" t="str">
        <f>IF(ISBLANK('8. Post-Overdose Response'!$F$82),"",'8. Post-Overdose Response'!$F$82)</f>
        <v/>
      </c>
    </row>
    <row r="366" spans="1:14" x14ac:dyDescent="0.25">
      <c r="A366" t="str">
        <f>IF(ISBLANK(Instructions!$B$17),"",Instructions!$B$17)</f>
        <v/>
      </c>
      <c r="B366" t="str">
        <f>IF(ISBLANK(Instructions!$B$18),"",Instructions!$B$18)</f>
        <v/>
      </c>
      <c r="C366" s="113" t="s">
        <v>541</v>
      </c>
      <c r="D366" s="95">
        <f>IF(ISBLANK('8. Post-Overdose Response'!$D$4),"",'8. Post-Overdose Response'!$D$4)</f>
        <v>45474</v>
      </c>
      <c r="E366" s="95">
        <f>IF(ISBLANK('8. Post-Overdose Response'!$D$5),"",'8. Post-Overdose Response'!$D$5)</f>
        <v>45838</v>
      </c>
      <c r="F366" t="s">
        <v>121</v>
      </c>
      <c r="G366" t="s">
        <v>573</v>
      </c>
      <c r="H366" t="str">
        <f>'8. Post-Overdose Response'!$B$83</f>
        <v>Treatment services rate per 100,000 residents, representing # of uninsured people and Medicaid beneficiaries who received treatment for OUD</v>
      </c>
      <c r="I366" s="105" t="s">
        <v>253</v>
      </c>
      <c r="J366" t="str">
        <f>IF('8. Post-Overdose Response'!$C$83="Yes", 1, IF('8. Post-Overdose Response'!$C$83="No", 0,""))</f>
        <v/>
      </c>
      <c r="L366" s="158"/>
      <c r="N366" t="str">
        <f>IF(ISBLANK('8. Post-Overdose Response'!$F$83),"",'8. Post-Overdose Response'!$F$83)</f>
        <v/>
      </c>
    </row>
    <row r="367" spans="1:14" x14ac:dyDescent="0.25">
      <c r="A367" t="str">
        <f>IF(ISBLANK(Instructions!$B$17),"",Instructions!$B$17)</f>
        <v/>
      </c>
      <c r="B367" t="str">
        <f>IF(ISBLANK(Instructions!$B$18),"",Instructions!$B$18)</f>
        <v/>
      </c>
      <c r="C367" s="113" t="s">
        <v>541</v>
      </c>
      <c r="D367" s="95">
        <f>IF(ISBLANK('8. Post-Overdose Response'!$D$4),"",'8. Post-Overdose Response'!$D$4)</f>
        <v>45474</v>
      </c>
      <c r="E367" s="95">
        <f>IF(ISBLANK('8. Post-Overdose Response'!$D$5),"",'8. Post-Overdose Response'!$D$5)</f>
        <v>45838</v>
      </c>
      <c r="F367" t="s">
        <v>121</v>
      </c>
      <c r="G367" t="s">
        <v>574</v>
      </c>
      <c r="H367" t="str">
        <f>'8. Post-Overdose Response'!$B$84</f>
        <v>Overdose death rate per 100,000 residents</v>
      </c>
      <c r="I367" s="105" t="s">
        <v>253</v>
      </c>
      <c r="J367" t="str">
        <f>IF('8. Post-Overdose Response'!$C$84="Yes",1,IF('8. Post-Overdose Response'!$C$84="No",0,""))</f>
        <v/>
      </c>
      <c r="L367" s="158"/>
      <c r="N367" t="str">
        <f>IF(ISBLANK('8. Post-Overdose Response'!$F$84),"",'8. Post-Overdose Response'!$F$84)</f>
        <v/>
      </c>
    </row>
    <row r="368" spans="1:14" x14ac:dyDescent="0.25">
      <c r="A368" t="str">
        <f>IF(ISBLANK(Instructions!$B$17),"",Instructions!$B$17)</f>
        <v/>
      </c>
      <c r="B368" t="str">
        <f>IF(ISBLANK(Instructions!$B$18),"",Instructions!$B$18)</f>
        <v/>
      </c>
      <c r="C368" s="113" t="s">
        <v>541</v>
      </c>
      <c r="D368" s="95">
        <f>IF(ISBLANK('8. Post-Overdose Response'!$D$4),"",'8. Post-Overdose Response'!$D$4)</f>
        <v>45474</v>
      </c>
      <c r="E368" s="95">
        <f>IF(ISBLANK('8. Post-Overdose Response'!$D$5),"",'8. Post-Overdose Response'!$D$5)</f>
        <v>45838</v>
      </c>
      <c r="F368" t="s">
        <v>121</v>
      </c>
      <c r="G368" t="s">
        <v>575</v>
      </c>
      <c r="H368" t="str">
        <f>'8. Post-Overdose Response'!$B$85</f>
        <v>Overdose emergency department visits per 100,000 residents</v>
      </c>
      <c r="I368" s="105" t="s">
        <v>253</v>
      </c>
      <c r="J368" t="str">
        <f>IF('8. Post-Overdose Response'!$C$85="Yes", 1, IF('8. Post-Overdose Response'!$C$85="No", 0, ""))</f>
        <v/>
      </c>
      <c r="L368" s="158"/>
      <c r="N368" t="str">
        <f>IF(ISBLANK('8. Post-Overdose Response'!$F$85),"",'8. Post-Overdose Response'!$F$85)</f>
        <v/>
      </c>
    </row>
    <row r="369" spans="1:14" x14ac:dyDescent="0.25">
      <c r="A369" t="str">
        <f>IF(ISBLANK(Instructions!$B$17),"",Instructions!$B$17)</f>
        <v/>
      </c>
      <c r="B369" t="str">
        <f>IF(ISBLANK(Instructions!$B$18),"",Instructions!$B$18)</f>
        <v/>
      </c>
      <c r="C369" s="114" t="s">
        <v>576</v>
      </c>
      <c r="D369" s="95">
        <f>IF(ISBLANK('9. Syringe Services'!D$4),"",'9. Syringe Services'!D$4)</f>
        <v>45474</v>
      </c>
      <c r="E369" s="95">
        <f>IF(ISBLANK('9. Syringe Services'!$D$5),"",'9. Syringe Services'!$D$5)</f>
        <v>45838</v>
      </c>
      <c r="F369" t="s">
        <v>116</v>
      </c>
      <c r="G369" t="s">
        <v>577</v>
      </c>
      <c r="H369" s="105" t="str">
        <f>'9. Syringe Services'!$B$10</f>
        <v xml:space="preserve"> # of unique participants, who use opioids and/or have OUD, served</v>
      </c>
      <c r="I369" s="105" t="s">
        <v>253</v>
      </c>
      <c r="J369" t="str">
        <f>IF(ISBLANK('9. Syringe Services'!C10),"",'9. Syringe Services'!C10)</f>
        <v/>
      </c>
      <c r="L369" s="157"/>
      <c r="M369" t="str">
        <f>IF(ISBLANK('9. Syringe Services'!D10),"",'9. Syringe Services'!D10)</f>
        <v/>
      </c>
      <c r="N369" t="str">
        <f>IF(ISBLANK('9. Syringe Services'!$E$10),"",'9. Syringe Services'!$E$10)</f>
        <v/>
      </c>
    </row>
    <row r="370" spans="1:14" x14ac:dyDescent="0.25">
      <c r="A370" t="str">
        <f>IF(ISBLANK(Instructions!$B$17),"",Instructions!$B$17)</f>
        <v/>
      </c>
      <c r="B370" t="str">
        <f>IF(ISBLANK(Instructions!$B$18),"",Instructions!$B$18)</f>
        <v/>
      </c>
      <c r="C370" s="114" t="s">
        <v>576</v>
      </c>
      <c r="D370" s="95">
        <f>IF(ISBLANK('9. Syringe Services'!D$4),"",'9. Syringe Services'!D$4)</f>
        <v>45474</v>
      </c>
      <c r="E370" s="95">
        <f>IF(ISBLANK('9. Syringe Services'!$D$5),"",'9. Syringe Services'!$D$5)</f>
        <v>45838</v>
      </c>
      <c r="F370" t="s">
        <v>116</v>
      </c>
      <c r="G370" t="s">
        <v>578</v>
      </c>
      <c r="H370" s="105" t="str">
        <f>'9. Syringe Services'!$B$11</f>
        <v xml:space="preserve"> # of total contacts the program had with all participants</v>
      </c>
      <c r="I370" s="105" t="s">
        <v>253</v>
      </c>
      <c r="J370" t="str">
        <f>IF(ISBLANK('9. Syringe Services'!C11),"",'9. Syringe Services'!C11)</f>
        <v/>
      </c>
      <c r="L370" s="157"/>
      <c r="M370" t="str">
        <f>IF(ISBLANK('9. Syringe Services'!D11),"",'9. Syringe Services'!D11)</f>
        <v/>
      </c>
      <c r="N370" t="str">
        <f>IF(ISBLANK('9. Syringe Services'!$E$11),"",'9. Syringe Services'!$E$11)</f>
        <v/>
      </c>
    </row>
    <row r="371" spans="1:14" x14ac:dyDescent="0.25">
      <c r="A371" t="str">
        <f>IF(ISBLANK(Instructions!$B$17),"",Instructions!$B$17)</f>
        <v/>
      </c>
      <c r="B371" t="str">
        <f>IF(ISBLANK(Instructions!$B$18),"",Instructions!$B$18)</f>
        <v/>
      </c>
      <c r="C371" s="114" t="s">
        <v>576</v>
      </c>
      <c r="D371" s="95">
        <f>IF(ISBLANK('9. Syringe Services'!D$4),"",'9. Syringe Services'!D$4)</f>
        <v>45474</v>
      </c>
      <c r="E371" s="95">
        <f>IF(ISBLANK('9. Syringe Services'!$D$5),"",'9. Syringe Services'!$D$5)</f>
        <v>45838</v>
      </c>
      <c r="F371" t="s">
        <v>116</v>
      </c>
      <c r="G371" t="s">
        <v>579</v>
      </c>
      <c r="H371" s="105" t="str">
        <f>'9. Syringe Services'!$B$12</f>
        <v xml:space="preserve"> # of syringes distributed</v>
      </c>
      <c r="I371" s="105" t="s">
        <v>253</v>
      </c>
      <c r="J371" t="str">
        <f>IF(ISBLANK('9. Syringe Services'!C12),"",'9. Syringe Services'!C12)</f>
        <v/>
      </c>
      <c r="L371" s="157"/>
      <c r="M371" t="str">
        <f>IF(ISBLANK('9. Syringe Services'!D12),"",'9. Syringe Services'!D12)</f>
        <v/>
      </c>
      <c r="N371" t="str">
        <f>IF(ISBLANK('9. Syringe Services'!$E$12),"",'9. Syringe Services'!$E$12)</f>
        <v/>
      </c>
    </row>
    <row r="372" spans="1:14" x14ac:dyDescent="0.25">
      <c r="A372" t="str">
        <f>IF(ISBLANK(Instructions!$B$17),"",Instructions!$B$17)</f>
        <v/>
      </c>
      <c r="B372" t="str">
        <f>IF(ISBLANK(Instructions!$B$18),"",Instructions!$B$18)</f>
        <v/>
      </c>
      <c r="C372" s="114" t="s">
        <v>576</v>
      </c>
      <c r="D372" s="95">
        <f>IF(ISBLANK('9. Syringe Services'!D$4),"",'9. Syringe Services'!D$4)</f>
        <v>45474</v>
      </c>
      <c r="E372" s="95">
        <f>IF(ISBLANK('9. Syringe Services'!$D$5),"",'9. Syringe Services'!$D$5)</f>
        <v>45838</v>
      </c>
      <c r="F372" t="s">
        <v>116</v>
      </c>
      <c r="G372" t="s">
        <v>580</v>
      </c>
      <c r="H372" s="105" t="str">
        <f>'9. Syringe Services'!$B$13</f>
        <v xml:space="preserve"> # of types of supplies distributed (not count of individual items)</v>
      </c>
      <c r="I372" s="105" t="s">
        <v>253</v>
      </c>
      <c r="J372" t="str">
        <f>IF(ISBLANK('9. Syringe Services'!C13),"",'9. Syringe Services'!C13)</f>
        <v/>
      </c>
      <c r="L372" s="157"/>
      <c r="M372" t="str">
        <f>IF(ISBLANK('9. Syringe Services'!D13),"",'9. Syringe Services'!D13)</f>
        <v/>
      </c>
      <c r="N372" t="str">
        <f>IF(ISBLANK('9. Syringe Services'!$E$13),"",'9. Syringe Services'!$E$13)</f>
        <v/>
      </c>
    </row>
    <row r="373" spans="1:14" ht="14.25" customHeight="1" x14ac:dyDescent="0.25">
      <c r="A373" t="str">
        <f>IF(ISBLANK(Instructions!$B$17),"",Instructions!$B$17)</f>
        <v/>
      </c>
      <c r="B373" t="str">
        <f>IF(ISBLANK(Instructions!$B$18),"",Instructions!$B$18)</f>
        <v/>
      </c>
      <c r="C373" s="114" t="s">
        <v>576</v>
      </c>
      <c r="D373" s="95">
        <f>IF(ISBLANK('9. Syringe Services'!D$4),"",'9. Syringe Services'!D$4)</f>
        <v>45474</v>
      </c>
      <c r="E373" s="95">
        <f>IF(ISBLANK('9. Syringe Services'!$D$5),"",'9. Syringe Services'!$D$5)</f>
        <v>45838</v>
      </c>
      <c r="F373" t="s">
        <v>116</v>
      </c>
      <c r="G373" t="s">
        <v>581</v>
      </c>
      <c r="H373" s="105" t="str">
        <f>'9. Syringe Services'!$B$14</f>
        <v># of trainings on harm reduction (e.g., overdose prevention, safer use practice, disease prevention) provided to participants</v>
      </c>
      <c r="I373" s="105" t="s">
        <v>253</v>
      </c>
      <c r="J373" t="str">
        <f>IF(ISBLANK('9. Syringe Services'!C14),"",'9. Syringe Services'!C14)</f>
        <v/>
      </c>
      <c r="L373" s="157"/>
      <c r="M373" t="str">
        <f>IF(ISBLANK('9. Syringe Services'!D14),"",'9. Syringe Services'!D14)</f>
        <v/>
      </c>
      <c r="N373" t="str">
        <f>IF(ISBLANK('9. Syringe Services'!$E$14),"",'9. Syringe Services'!$E$14)</f>
        <v/>
      </c>
    </row>
    <row r="374" spans="1:14" x14ac:dyDescent="0.25">
      <c r="A374" t="str">
        <f>IF(ISBLANK(Instructions!$B$17),"",Instructions!$B$17)</f>
        <v/>
      </c>
      <c r="B374" t="str">
        <f>IF(ISBLANK(Instructions!$B$18),"",Instructions!$B$18)</f>
        <v/>
      </c>
      <c r="C374" s="114" t="s">
        <v>576</v>
      </c>
      <c r="D374" s="95">
        <f>IF(ISBLANK('9. Syringe Services'!D$4),"",'9. Syringe Services'!D$4)</f>
        <v>45474</v>
      </c>
      <c r="E374" s="95">
        <f>IF(ISBLANK('9. Syringe Services'!$D$5),"",'9. Syringe Services'!$D$5)</f>
        <v>45838</v>
      </c>
      <c r="F374" t="s">
        <v>116</v>
      </c>
      <c r="G374" t="s">
        <v>582</v>
      </c>
      <c r="H374" s="105" t="str">
        <f>'9. Syringe Services'!$B$15</f>
        <v># of participants trained on harm reduction (e.g., overdose prevention, safer use practice, disease prevention)</v>
      </c>
      <c r="I374" s="105" t="s">
        <v>253</v>
      </c>
      <c r="J374" t="str">
        <f>IF(ISBLANK('9. Syringe Services'!C15),"",'9. Syringe Services'!C15)</f>
        <v/>
      </c>
      <c r="L374" s="157"/>
      <c r="M374" t="str">
        <f>IF(ISBLANK('9. Syringe Services'!D15),"",'9. Syringe Services'!D15)</f>
        <v/>
      </c>
      <c r="N374" t="str">
        <f>IF(ISBLANK('9. Syringe Services'!$E$15),"",'9. Syringe Services'!$E$15)</f>
        <v/>
      </c>
    </row>
    <row r="375" spans="1:14" x14ac:dyDescent="0.25">
      <c r="A375" t="str">
        <f>IF(ISBLANK(Instructions!$B$17),"",Instructions!$B$17)</f>
        <v/>
      </c>
      <c r="B375" t="str">
        <f>IF(ISBLANK(Instructions!$B$18),"",Instructions!$B$18)</f>
        <v/>
      </c>
      <c r="C375" s="114" t="s">
        <v>576</v>
      </c>
      <c r="D375" s="95">
        <f>IF(ISBLANK('9. Syringe Services'!D$4),"",'9. Syringe Services'!D$4)</f>
        <v>45474</v>
      </c>
      <c r="E375" s="95">
        <f>IF(ISBLANK('9. Syringe Services'!$D$5),"",'9. Syringe Services'!$D$5)</f>
        <v>45838</v>
      </c>
      <c r="F375" t="s">
        <v>116</v>
      </c>
      <c r="G375" t="s">
        <v>583</v>
      </c>
      <c r="H375" s="105" t="str">
        <f>'9. Syringe Services'!$B$16</f>
        <v># of participants referred to Treatment Services for OUD</v>
      </c>
      <c r="I375" s="105" t="s">
        <v>253</v>
      </c>
      <c r="J375" t="str">
        <f>IF(ISBLANK('9. Syringe Services'!C16),"",'9. Syringe Services'!C16)</f>
        <v/>
      </c>
      <c r="L375" s="157"/>
      <c r="M375" t="str">
        <f>IF(ISBLANK('9. Syringe Services'!D16),"",'9. Syringe Services'!D16)</f>
        <v/>
      </c>
      <c r="N375" t="str">
        <f>IF(ISBLANK('9. Syringe Services'!$E$16),"",'9. Syringe Services'!$E$16)</f>
        <v/>
      </c>
    </row>
    <row r="376" spans="1:14" x14ac:dyDescent="0.25">
      <c r="A376" t="str">
        <f>IF(ISBLANK(Instructions!$B$17),"",Instructions!$B$17)</f>
        <v/>
      </c>
      <c r="B376" t="str">
        <f>IF(ISBLANK(Instructions!$B$18),"",Instructions!$B$18)</f>
        <v/>
      </c>
      <c r="C376" s="114" t="s">
        <v>576</v>
      </c>
      <c r="D376" s="95">
        <f>IF(ISBLANK('9. Syringe Services'!D$4),"",'9. Syringe Services'!D$4)</f>
        <v>45474</v>
      </c>
      <c r="E376" s="95">
        <f>IF(ISBLANK('9. Syringe Services'!$D$5),"",'9. Syringe Services'!$D$5)</f>
        <v>45838</v>
      </c>
      <c r="F376" t="s">
        <v>116</v>
      </c>
      <c r="G376" t="s">
        <v>584</v>
      </c>
      <c r="H376" s="105" t="str">
        <f>'9. Syringe Services'!$B$17</f>
        <v># of participants referred to Mental Health Services</v>
      </c>
      <c r="I376" s="105" t="s">
        <v>253</v>
      </c>
      <c r="J376" t="str">
        <f>IF(ISBLANK('9. Syringe Services'!C17),"",'9. Syringe Services'!C17)</f>
        <v/>
      </c>
      <c r="L376" s="157"/>
      <c r="M376" t="str">
        <f>IF(ISBLANK('9. Syringe Services'!D17),"",'9. Syringe Services'!D17)</f>
        <v/>
      </c>
      <c r="N376" t="str">
        <f>IF(ISBLANK('9. Syringe Services'!$E$17),"",'9. Syringe Services'!$E$17)</f>
        <v/>
      </c>
    </row>
    <row r="377" spans="1:14" x14ac:dyDescent="0.25">
      <c r="A377" t="str">
        <f>IF(ISBLANK(Instructions!$B$17),"",Instructions!$B$17)</f>
        <v/>
      </c>
      <c r="B377" t="str">
        <f>IF(ISBLANK(Instructions!$B$18),"",Instructions!$B$18)</f>
        <v/>
      </c>
      <c r="C377" s="114" t="s">
        <v>576</v>
      </c>
      <c r="D377" s="95">
        <f>IF(ISBLANK('9. Syringe Services'!D$4),"",'9. Syringe Services'!D$4)</f>
        <v>45474</v>
      </c>
      <c r="E377" s="95">
        <f>IF(ISBLANK('9. Syringe Services'!$D$5),"",'9. Syringe Services'!$D$5)</f>
        <v>45838</v>
      </c>
      <c r="F377" t="s">
        <v>116</v>
      </c>
      <c r="G377" t="s">
        <v>585</v>
      </c>
      <c r="H377" s="105" t="str">
        <f>'9. Syringe Services'!$B$18</f>
        <v># of participants referred to Primary Care Services</v>
      </c>
      <c r="I377" s="105" t="s">
        <v>253</v>
      </c>
      <c r="J377" t="str">
        <f>IF(ISBLANK('9. Syringe Services'!C18),"",'9. Syringe Services'!C18)</f>
        <v/>
      </c>
      <c r="L377" s="157"/>
      <c r="M377" t="str">
        <f>IF(ISBLANK('9. Syringe Services'!D18),"",'9. Syringe Services'!D18)</f>
        <v/>
      </c>
      <c r="N377" t="str">
        <f>IF(ISBLANK('9. Syringe Services'!$E$18),"",'9. Syringe Services'!$E$18)</f>
        <v/>
      </c>
    </row>
    <row r="378" spans="1:14" x14ac:dyDescent="0.25">
      <c r="A378" t="str">
        <f>IF(ISBLANK(Instructions!$B$17),"",Instructions!$B$17)</f>
        <v/>
      </c>
      <c r="B378" t="str">
        <f>IF(ISBLANK(Instructions!$B$18),"",Instructions!$B$18)</f>
        <v/>
      </c>
      <c r="C378" s="114" t="s">
        <v>576</v>
      </c>
      <c r="D378" s="95">
        <f>IF(ISBLANK('9. Syringe Services'!D$4),"",'9. Syringe Services'!D$4)</f>
        <v>45474</v>
      </c>
      <c r="E378" s="95">
        <f>IF(ISBLANK('9. Syringe Services'!$D$5),"",'9. Syringe Services'!$D$5)</f>
        <v>45838</v>
      </c>
      <c r="F378" t="s">
        <v>116</v>
      </c>
      <c r="G378" t="s">
        <v>586</v>
      </c>
      <c r="H378" s="105" t="str">
        <f>'9. Syringe Services'!$B$19</f>
        <v># of participants referred to Employment Resources</v>
      </c>
      <c r="I378" s="105" t="s">
        <v>253</v>
      </c>
      <c r="J378" t="str">
        <f>IF(ISBLANK('9. Syringe Services'!C19),"",'9. Syringe Services'!C19)</f>
        <v/>
      </c>
      <c r="L378" s="157"/>
      <c r="M378" t="str">
        <f>IF(ISBLANK('9. Syringe Services'!D19),"",'9. Syringe Services'!D19)</f>
        <v/>
      </c>
      <c r="N378" t="str">
        <f>IF(ISBLANK('9. Syringe Services'!$E$19),"",'9. Syringe Services'!$E$19)</f>
        <v/>
      </c>
    </row>
    <row r="379" spans="1:14" x14ac:dyDescent="0.25">
      <c r="A379" t="str">
        <f>IF(ISBLANK(Instructions!$B$17),"",Instructions!$B$17)</f>
        <v/>
      </c>
      <c r="B379" t="str">
        <f>IF(ISBLANK(Instructions!$B$18),"",Instructions!$B$18)</f>
        <v/>
      </c>
      <c r="C379" s="114" t="s">
        <v>576</v>
      </c>
      <c r="D379" s="95">
        <f>IF(ISBLANK('9. Syringe Services'!D$4),"",'9. Syringe Services'!D$4)</f>
        <v>45474</v>
      </c>
      <c r="E379" s="95">
        <f>IF(ISBLANK('9. Syringe Services'!$D$5),"",'9. Syringe Services'!$D$5)</f>
        <v>45838</v>
      </c>
      <c r="F379" t="s">
        <v>116</v>
      </c>
      <c r="G379" t="s">
        <v>587</v>
      </c>
      <c r="H379" s="105" t="str">
        <f>'9. Syringe Services'!$B$20</f>
        <v># of participants referred to Housing Resources</v>
      </c>
      <c r="I379" s="105" t="s">
        <v>253</v>
      </c>
      <c r="J379" t="str">
        <f>IF(ISBLANK('9. Syringe Services'!C20),"",'9. Syringe Services'!C20)</f>
        <v/>
      </c>
      <c r="L379" s="157"/>
      <c r="M379" t="str">
        <f>IF(ISBLANK('9. Syringe Services'!D20),"",'9. Syringe Services'!D20)</f>
        <v/>
      </c>
      <c r="N379" t="str">
        <f>IF(ISBLANK('9. Syringe Services'!$E$20),"",'9. Syringe Services'!$E$20)</f>
        <v/>
      </c>
    </row>
    <row r="380" spans="1:14" x14ac:dyDescent="0.25">
      <c r="A380" t="str">
        <f>IF(ISBLANK(Instructions!$B$17),"",Instructions!$B$17)</f>
        <v/>
      </c>
      <c r="B380" t="str">
        <f>IF(ISBLANK(Instructions!$B$18),"",Instructions!$B$18)</f>
        <v/>
      </c>
      <c r="C380" s="114" t="s">
        <v>576</v>
      </c>
      <c r="D380" s="95">
        <f>IF(ISBLANK('9. Syringe Services'!D$4),"",'9. Syringe Services'!D$4)</f>
        <v>45474</v>
      </c>
      <c r="E380" s="95">
        <f>IF(ISBLANK('9. Syringe Services'!$D$5),"",'9. Syringe Services'!$D$5)</f>
        <v>45838</v>
      </c>
      <c r="F380" t="s">
        <v>116</v>
      </c>
      <c r="G380" t="s">
        <v>588</v>
      </c>
      <c r="H380" s="105" t="str">
        <f>'9. Syringe Services'!$B$21</f>
        <v># of naloxone kits distributed</v>
      </c>
      <c r="I380" s="105" t="s">
        <v>253</v>
      </c>
      <c r="J380" t="str">
        <f>IF(ISBLANK('9. Syringe Services'!C21),"",'9. Syringe Services'!C21)</f>
        <v/>
      </c>
      <c r="L380" s="157"/>
      <c r="M380" t="str">
        <f>IF(ISBLANK('9. Syringe Services'!D21),"",'9. Syringe Services'!D21)</f>
        <v/>
      </c>
      <c r="N380" t="str">
        <f>IF(ISBLANK('9. Syringe Services'!$E$21),"",'9. Syringe Services'!$E$21)</f>
        <v/>
      </c>
    </row>
    <row r="381" spans="1:14" x14ac:dyDescent="0.25">
      <c r="A381" t="str">
        <f>IF(ISBLANK(Instructions!$B$17),"",Instructions!$B$17)</f>
        <v/>
      </c>
      <c r="B381" t="str">
        <f>IF(ISBLANK(Instructions!$B$18),"",Instructions!$B$18)</f>
        <v/>
      </c>
      <c r="C381" s="114" t="s">
        <v>576</v>
      </c>
      <c r="D381" s="95">
        <f>IF(ISBLANK('9. Syringe Services'!D$4),"",'9. Syringe Services'!D$4)</f>
        <v>45474</v>
      </c>
      <c r="E381" s="95">
        <f>IF(ISBLANK('9. Syringe Services'!$D$5),"",'9. Syringe Services'!$D$5)</f>
        <v>45838</v>
      </c>
      <c r="F381" t="s">
        <v>116</v>
      </c>
      <c r="G381" t="s">
        <v>589</v>
      </c>
      <c r="H381" s="105" t="str">
        <f>IF(ISBLANK('9. Syringe Services'!$B$22),"",'9. Syringe Services'!$B$22)</f>
        <v/>
      </c>
      <c r="I381" s="105" t="s">
        <v>253</v>
      </c>
      <c r="J381" t="str">
        <f>IF(ISBLANK('9. Syringe Services'!C22),"",'9. Syringe Services'!C22)</f>
        <v/>
      </c>
      <c r="L381" s="157"/>
      <c r="M381" t="str">
        <f>IF(ISBLANK('9. Syringe Services'!D22),"",'9. Syringe Services'!D22)</f>
        <v/>
      </c>
      <c r="N381" t="str">
        <f>IF(ISBLANK('9. Syringe Services'!$E$22),"",'9. Syringe Services'!$E$22)</f>
        <v/>
      </c>
    </row>
    <row r="382" spans="1:14" ht="13.5" customHeight="1" x14ac:dyDescent="0.25">
      <c r="A382" t="str">
        <f>IF(ISBLANK(Instructions!$B$17),"",Instructions!$B$17)</f>
        <v/>
      </c>
      <c r="B382" t="str">
        <f>IF(ISBLANK(Instructions!$B$18),"",Instructions!$B$18)</f>
        <v/>
      </c>
      <c r="C382" s="114" t="s">
        <v>576</v>
      </c>
      <c r="D382" s="95">
        <f>IF(ISBLANK('9. Syringe Services'!D$4),"",'9. Syringe Services'!D$4)</f>
        <v>45474</v>
      </c>
      <c r="E382" s="95">
        <f>IF(ISBLANK('9. Syringe Services'!$D$5),"",'9. Syringe Services'!$D$5)</f>
        <v>45838</v>
      </c>
      <c r="F382" t="s">
        <v>116</v>
      </c>
      <c r="G382" t="s">
        <v>590</v>
      </c>
      <c r="H382" s="105" t="str">
        <f>IF(ISBLANK('9. Syringe Services'!$B$23),"",'9. Syringe Services'!$B$23)</f>
        <v/>
      </c>
      <c r="I382" s="105" t="s">
        <v>253</v>
      </c>
      <c r="J382" t="str">
        <f>IF(ISBLANK('9. Syringe Services'!C23),"",'9. Syringe Services'!C23)</f>
        <v/>
      </c>
      <c r="L382" s="157"/>
      <c r="M382" t="str">
        <f>IF(ISBLANK('9. Syringe Services'!D23),"",'9. Syringe Services'!D23)</f>
        <v/>
      </c>
      <c r="N382" t="str">
        <f>IF(ISBLANK('9. Syringe Services'!$E$23),"",'9. Syringe Services'!$E$23)</f>
        <v/>
      </c>
    </row>
    <row r="383" spans="1:14" x14ac:dyDescent="0.25">
      <c r="A383" t="str">
        <f>IF(ISBLANK(Instructions!$B$17),"",Instructions!$B$17)</f>
        <v/>
      </c>
      <c r="B383" t="str">
        <f>IF(ISBLANK(Instructions!$B$18),"",Instructions!$B$18)</f>
        <v/>
      </c>
      <c r="C383" s="114" t="s">
        <v>576</v>
      </c>
      <c r="D383" s="95">
        <f>IF(ISBLANK('9. Syringe Services'!D$4),"",'9. Syringe Services'!D$4)</f>
        <v>45474</v>
      </c>
      <c r="E383" s="95">
        <f>IF(ISBLANK('9. Syringe Services'!$D$5),"",'9. Syringe Services'!$D$5)</f>
        <v>45838</v>
      </c>
      <c r="F383" t="s">
        <v>116</v>
      </c>
      <c r="G383" t="s">
        <v>591</v>
      </c>
      <c r="H383" s="105" t="str">
        <f>IF(ISBLANK('9. Syringe Services'!$B$24),"",'9. Syringe Services'!$B$24)</f>
        <v/>
      </c>
      <c r="I383" s="105" t="s">
        <v>253</v>
      </c>
      <c r="J383" t="str">
        <f>IF(ISBLANK('9. Syringe Services'!C24),"",'9. Syringe Services'!C24)</f>
        <v/>
      </c>
      <c r="L383" s="157"/>
      <c r="M383" t="str">
        <f>IF(ISBLANK('9. Syringe Services'!D24),"",'9. Syringe Services'!D24)</f>
        <v/>
      </c>
      <c r="N383" t="str">
        <f>IF(ISBLANK('9. Syringe Services'!$E$24),"",'9. Syringe Services'!$E$24)</f>
        <v/>
      </c>
    </row>
    <row r="384" spans="1:14" x14ac:dyDescent="0.25">
      <c r="A384" t="str">
        <f>IF(ISBLANK(Instructions!$B$17),"",Instructions!$B$17)</f>
        <v/>
      </c>
      <c r="B384" t="str">
        <f>IF(ISBLANK(Instructions!$B$18),"",Instructions!$B$18)</f>
        <v/>
      </c>
      <c r="C384" s="114" t="s">
        <v>576</v>
      </c>
      <c r="D384" s="95">
        <f>IF(ISBLANK('9. Syringe Services'!D$4),"",'9. Syringe Services'!D$4)</f>
        <v>45474</v>
      </c>
      <c r="E384" s="95">
        <f>IF(ISBLANK('9. Syringe Services'!$D$5),"",'9. Syringe Services'!$D$5)</f>
        <v>45838</v>
      </c>
      <c r="F384" t="s">
        <v>116</v>
      </c>
      <c r="G384" t="s">
        <v>577</v>
      </c>
      <c r="H384" s="105" t="str">
        <f>'9. Syringe Services'!$B$29</f>
        <v># of unique participants, who use opioids and/or have OUD, served</v>
      </c>
      <c r="I384" s="105" t="s">
        <v>385</v>
      </c>
      <c r="L384" s="157"/>
      <c r="N384" t="str">
        <f>IF(ISBLANK('9. Syringe Services'!$D$29),"",'9. Syringe Services'!$D$29)</f>
        <v/>
      </c>
    </row>
    <row r="385" spans="1:14" x14ac:dyDescent="0.25">
      <c r="A385" t="str">
        <f>IF(ISBLANK(Instructions!$B$17),"",Instructions!$B$17)</f>
        <v/>
      </c>
      <c r="B385" t="str">
        <f>IF(ISBLANK(Instructions!$B$18),"",Instructions!$B$18)</f>
        <v/>
      </c>
      <c r="C385" s="114" t="s">
        <v>576</v>
      </c>
      <c r="D385" s="95">
        <f>IF(ISBLANK('9. Syringe Services'!D$4),"",'9. Syringe Services'!D$4)</f>
        <v>45474</v>
      </c>
      <c r="E385" s="95">
        <f>IF(ISBLANK('9. Syringe Services'!$D$5),"",'9. Syringe Services'!$D$5)</f>
        <v>45838</v>
      </c>
      <c r="F385" t="s">
        <v>116</v>
      </c>
      <c r="G385" t="s">
        <v>577</v>
      </c>
      <c r="H385" s="105" t="str">
        <f>'9. Syringe Services'!$B$29</f>
        <v># of unique participants, who use opioids and/or have OUD, served</v>
      </c>
      <c r="I385" s="105" t="s">
        <v>343</v>
      </c>
      <c r="J385" t="str">
        <f>IF(ISBLANK('9. Syringe Services'!$C$31),"",'9. Syringe Services'!$C$31)</f>
        <v/>
      </c>
      <c r="L385" s="157"/>
      <c r="N385" t="str">
        <f>IF(ISBLANK('9. Syringe Services'!$D$31),"",'9. Syringe Services'!$D$31)</f>
        <v/>
      </c>
    </row>
    <row r="386" spans="1:14" x14ac:dyDescent="0.25">
      <c r="A386" t="str">
        <f>IF(ISBLANK(Instructions!$B$17),"",Instructions!$B$17)</f>
        <v/>
      </c>
      <c r="B386" t="str">
        <f>IF(ISBLANK(Instructions!$B$18),"",Instructions!$B$18)</f>
        <v/>
      </c>
      <c r="C386" s="114" t="s">
        <v>576</v>
      </c>
      <c r="D386" s="95">
        <f>IF(ISBLANK('9. Syringe Services'!D$4),"",'9. Syringe Services'!D$4)</f>
        <v>45474</v>
      </c>
      <c r="E386" s="95">
        <f>IF(ISBLANK('9. Syringe Services'!$D$5),"",'9. Syringe Services'!$D$5)</f>
        <v>45838</v>
      </c>
      <c r="F386" t="s">
        <v>116</v>
      </c>
      <c r="G386" t="s">
        <v>577</v>
      </c>
      <c r="H386" s="105" t="str">
        <f>'9. Syringe Services'!$B$29</f>
        <v># of unique participants, who use opioids and/or have OUD, served</v>
      </c>
      <c r="I386" s="105" t="s">
        <v>344</v>
      </c>
      <c r="J386" t="str">
        <f>IF(ISBLANK('9. Syringe Services'!$C$32),"",'9. Syringe Services'!$C$32)</f>
        <v/>
      </c>
      <c r="L386" s="157"/>
      <c r="N386" t="str">
        <f>IF(ISBLANK('9. Syringe Services'!$D$32),"",'9. Syringe Services'!$D$32)</f>
        <v/>
      </c>
    </row>
    <row r="387" spans="1:14" x14ac:dyDescent="0.25">
      <c r="A387" t="str">
        <f>IF(ISBLANK(Instructions!$B$17),"",Instructions!$B$17)</f>
        <v/>
      </c>
      <c r="B387" t="str">
        <f>IF(ISBLANK(Instructions!$B$18),"",Instructions!$B$18)</f>
        <v/>
      </c>
      <c r="C387" s="114" t="s">
        <v>576</v>
      </c>
      <c r="D387" s="95">
        <f>IF(ISBLANK('9. Syringe Services'!D$4),"",'9. Syringe Services'!D$4)</f>
        <v>45474</v>
      </c>
      <c r="E387" s="95">
        <f>IF(ISBLANK('9. Syringe Services'!$D$5),"",'9. Syringe Services'!$D$5)</f>
        <v>45838</v>
      </c>
      <c r="F387" t="s">
        <v>116</v>
      </c>
      <c r="G387" t="s">
        <v>577</v>
      </c>
      <c r="H387" s="105" t="str">
        <f>'9. Syringe Services'!$B$29</f>
        <v># of unique participants, who use opioids and/or have OUD, served</v>
      </c>
      <c r="I387" s="105" t="s">
        <v>345</v>
      </c>
      <c r="J387" t="str">
        <f>IF(ISBLANK('9. Syringe Services'!$C$33),"",'9. Syringe Services'!$C$33)</f>
        <v/>
      </c>
      <c r="L387" s="157"/>
      <c r="N387" t="str">
        <f>IF(ISBLANK('9. Syringe Services'!$D$33),"",'9. Syringe Services'!$D$33)</f>
        <v/>
      </c>
    </row>
    <row r="388" spans="1:14" x14ac:dyDescent="0.25">
      <c r="A388" t="str">
        <f>IF(ISBLANK(Instructions!$B$17),"",Instructions!$B$17)</f>
        <v/>
      </c>
      <c r="B388" t="str">
        <f>IF(ISBLANK(Instructions!$B$18),"",Instructions!$B$18)</f>
        <v/>
      </c>
      <c r="C388" s="114" t="s">
        <v>576</v>
      </c>
      <c r="D388" s="95">
        <f>IF(ISBLANK('9. Syringe Services'!D$4),"",'9. Syringe Services'!D$4)</f>
        <v>45474</v>
      </c>
      <c r="E388" s="95">
        <f>IF(ISBLANK('9. Syringe Services'!$D$5),"",'9. Syringe Services'!$D$5)</f>
        <v>45838</v>
      </c>
      <c r="F388" t="s">
        <v>116</v>
      </c>
      <c r="G388" t="s">
        <v>577</v>
      </c>
      <c r="H388" s="105" t="str">
        <f>'9. Syringe Services'!$B$29</f>
        <v># of unique participants, who use opioids and/or have OUD, served</v>
      </c>
      <c r="I388" s="105" t="s">
        <v>346</v>
      </c>
      <c r="J388" t="str">
        <f>IF(ISBLANK('9. Syringe Services'!$C$34),"",'9. Syringe Services'!$C$34)</f>
        <v/>
      </c>
      <c r="L388" s="157"/>
      <c r="N388" t="str">
        <f>IF(ISBLANK('9. Syringe Services'!$D$34),"",'9. Syringe Services'!$D$34)</f>
        <v/>
      </c>
    </row>
    <row r="389" spans="1:14" x14ac:dyDescent="0.25">
      <c r="A389" t="str">
        <f>IF(ISBLANK(Instructions!$B$17),"",Instructions!$B$17)</f>
        <v/>
      </c>
      <c r="B389" t="str">
        <f>IF(ISBLANK(Instructions!$B$18),"",Instructions!$B$18)</f>
        <v/>
      </c>
      <c r="C389" s="114" t="s">
        <v>576</v>
      </c>
      <c r="D389" s="95">
        <f>IF(ISBLANK('9. Syringe Services'!D$4),"",'9. Syringe Services'!D$4)</f>
        <v>45474</v>
      </c>
      <c r="E389" s="95">
        <f>IF(ISBLANK('9. Syringe Services'!$D$5),"",'9. Syringe Services'!$D$5)</f>
        <v>45838</v>
      </c>
      <c r="F389" t="s">
        <v>116</v>
      </c>
      <c r="G389" t="s">
        <v>577</v>
      </c>
      <c r="H389" s="105" t="str">
        <f>'9. Syringe Services'!$B$29</f>
        <v># of unique participants, who use opioids and/or have OUD, served</v>
      </c>
      <c r="I389" s="105" t="s">
        <v>347</v>
      </c>
      <c r="J389" t="str">
        <f>IF(ISBLANK('9. Syringe Services'!$C$35),"",'9. Syringe Services'!$C$35)</f>
        <v/>
      </c>
      <c r="L389" s="157"/>
      <c r="N389" t="str">
        <f>IF(ISBLANK('9. Syringe Services'!$D$35),"",'9. Syringe Services'!$D$35)</f>
        <v/>
      </c>
    </row>
    <row r="390" spans="1:14" x14ac:dyDescent="0.25">
      <c r="A390" t="str">
        <f>IF(ISBLANK(Instructions!$B$17),"",Instructions!$B$17)</f>
        <v/>
      </c>
      <c r="B390" t="str">
        <f>IF(ISBLANK(Instructions!$B$18),"",Instructions!$B$18)</f>
        <v/>
      </c>
      <c r="C390" s="114" t="s">
        <v>576</v>
      </c>
      <c r="D390" s="95">
        <f>IF(ISBLANK('9. Syringe Services'!D$4),"",'9. Syringe Services'!D$4)</f>
        <v>45474</v>
      </c>
      <c r="E390" s="95">
        <f>IF(ISBLANK('9. Syringe Services'!$D$5),"",'9. Syringe Services'!$D$5)</f>
        <v>45838</v>
      </c>
      <c r="F390" t="s">
        <v>116</v>
      </c>
      <c r="G390" t="s">
        <v>577</v>
      </c>
      <c r="H390" s="105" t="str">
        <f>'9. Syringe Services'!$B$29</f>
        <v># of unique participants, who use opioids and/or have OUD, served</v>
      </c>
      <c r="I390" s="105" t="s">
        <v>348</v>
      </c>
      <c r="J390" t="str">
        <f>IF(ISBLANK('9. Syringe Services'!$C$36),"",'9. Syringe Services'!$C$36)</f>
        <v/>
      </c>
      <c r="L390" s="157"/>
      <c r="N390" t="str">
        <f>IF(ISBLANK('9. Syringe Services'!$D$36),"",'9. Syringe Services'!$D$36)</f>
        <v/>
      </c>
    </row>
    <row r="391" spans="1:14" x14ac:dyDescent="0.25">
      <c r="A391" t="str">
        <f>IF(ISBLANK(Instructions!$B$17),"",Instructions!$B$17)</f>
        <v/>
      </c>
      <c r="B391" t="str">
        <f>IF(ISBLANK(Instructions!$B$18),"",Instructions!$B$18)</f>
        <v/>
      </c>
      <c r="C391" s="114" t="s">
        <v>576</v>
      </c>
      <c r="D391" s="95">
        <f>IF(ISBLANK('9. Syringe Services'!D$4),"",'9. Syringe Services'!D$4)</f>
        <v>45474</v>
      </c>
      <c r="E391" s="95">
        <f>IF(ISBLANK('9. Syringe Services'!$D$5),"",'9. Syringe Services'!$D$5)</f>
        <v>45838</v>
      </c>
      <c r="F391" t="s">
        <v>116</v>
      </c>
      <c r="G391" t="s">
        <v>577</v>
      </c>
      <c r="H391" s="105" t="str">
        <f>'9. Syringe Services'!$B$29</f>
        <v># of unique participants, who use opioids and/or have OUD, served</v>
      </c>
      <c r="I391" s="105" t="s">
        <v>349</v>
      </c>
      <c r="J391" t="str">
        <f>IF(ISBLANK('9. Syringe Services'!$C$37),"",'9. Syringe Services'!$C$37)</f>
        <v/>
      </c>
      <c r="L391" s="157"/>
      <c r="N391" t="str">
        <f>IF(ISBLANK('9. Syringe Services'!$D$37),"",'9. Syringe Services'!$D$37)</f>
        <v/>
      </c>
    </row>
    <row r="392" spans="1:14" x14ac:dyDescent="0.25">
      <c r="A392" t="str">
        <f>IF(ISBLANK(Instructions!$B$17),"",Instructions!$B$17)</f>
        <v/>
      </c>
      <c r="B392" t="str">
        <f>IF(ISBLANK(Instructions!$B$18),"",Instructions!$B$18)</f>
        <v/>
      </c>
      <c r="C392" s="114" t="s">
        <v>576</v>
      </c>
      <c r="D392" s="95">
        <f>IF(ISBLANK('9. Syringe Services'!D$4),"",'9. Syringe Services'!D$4)</f>
        <v>45474</v>
      </c>
      <c r="E392" s="95">
        <f>IF(ISBLANK('9. Syringe Services'!$D$5),"",'9. Syringe Services'!$D$5)</f>
        <v>45838</v>
      </c>
      <c r="F392" t="s">
        <v>116</v>
      </c>
      <c r="G392" t="s">
        <v>577</v>
      </c>
      <c r="H392" s="105" t="str">
        <f>'9. Syringe Services'!$B$29</f>
        <v># of unique participants, who use opioids and/or have OUD, served</v>
      </c>
      <c r="I392" s="105" t="s">
        <v>350</v>
      </c>
      <c r="J392" t="str">
        <f>IF(ISBLANK('9. Syringe Services'!$C$38),"",'9. Syringe Services'!$C$38)</f>
        <v/>
      </c>
      <c r="L392" s="157"/>
      <c r="N392" t="str">
        <f>IF(ISBLANK('9. Syringe Services'!$D$38),"",'9. Syringe Services'!$D$38)</f>
        <v/>
      </c>
    </row>
    <row r="393" spans="1:14" x14ac:dyDescent="0.25">
      <c r="A393" t="str">
        <f>IF(ISBLANK(Instructions!$B$17),"",Instructions!$B$17)</f>
        <v/>
      </c>
      <c r="B393" t="str">
        <f>IF(ISBLANK(Instructions!$B$18),"",Instructions!$B$18)</f>
        <v/>
      </c>
      <c r="C393" s="114" t="s">
        <v>576</v>
      </c>
      <c r="D393" s="95">
        <f>IF(ISBLANK('9. Syringe Services'!D$4),"",'9. Syringe Services'!D$4)</f>
        <v>45474</v>
      </c>
      <c r="E393" s="95">
        <f>IF(ISBLANK('9. Syringe Services'!$D$5),"",'9. Syringe Services'!$D$5)</f>
        <v>45838</v>
      </c>
      <c r="F393" t="s">
        <v>118</v>
      </c>
      <c r="G393" t="s">
        <v>592</v>
      </c>
      <c r="H393" t="str">
        <f>'9. Syringe Services'!$D$45</f>
        <v>% of participants who report they have enough sterile syringes to cover every injection between SSP visits</v>
      </c>
      <c r="I393" s="105" t="s">
        <v>253</v>
      </c>
      <c r="J393" t="str">
        <f>IF(ISBLANK('9. Syringe Services'!$C$45),"",'9. Syringe Services'!$C$45)</f>
        <v/>
      </c>
      <c r="K393" t="str">
        <f>IF(ISBLANK('9. Syringe Services'!$C$46),"",'9. Syringe Services'!$C$46)</f>
        <v/>
      </c>
      <c r="L393" s="157" t="str">
        <f>IF('9. Syringe Services'!$E$45="Incomplete","",'9. Syringe Services'!$E$45)</f>
        <v/>
      </c>
      <c r="N393" t="str">
        <f>IF(ISBLANK('9. Syringe Services'!$F$45),"",'9. Syringe Services'!$F$45)</f>
        <v/>
      </c>
    </row>
    <row r="394" spans="1:14" x14ac:dyDescent="0.25">
      <c r="A394" t="str">
        <f>IF(ISBLANK(Instructions!$B$17),"",Instructions!$B$17)</f>
        <v/>
      </c>
      <c r="B394" t="str">
        <f>IF(ISBLANK(Instructions!$B$18),"",Instructions!$B$18)</f>
        <v/>
      </c>
      <c r="C394" s="114" t="s">
        <v>576</v>
      </c>
      <c r="D394" s="95">
        <f>IF(ISBLANK('9. Syringe Services'!D$4),"",'9. Syringe Services'!D$4)</f>
        <v>45474</v>
      </c>
      <c r="E394" s="95">
        <f>IF(ISBLANK('9. Syringe Services'!$D$5),"",'9. Syringe Services'!$D$5)</f>
        <v>45838</v>
      </c>
      <c r="F394" t="s">
        <v>118</v>
      </c>
      <c r="G394" t="s">
        <v>593</v>
      </c>
      <c r="H394" t="str">
        <f>'9. Syringe Services'!$D$47</f>
        <v>% of participants who increase their knowledge of harm reduction practices</v>
      </c>
      <c r="I394" s="105" t="s">
        <v>253</v>
      </c>
      <c r="J394" t="str">
        <f>IF(ISBLANK('9. Syringe Services'!$C$47),"",'9. Syringe Services'!$C$47)</f>
        <v/>
      </c>
      <c r="K394" t="str">
        <f>IF(ISBLANK('9. Syringe Services'!$C$48),"",'9. Syringe Services'!$C$48)</f>
        <v/>
      </c>
      <c r="L394" s="157" t="str">
        <f>IF('9. Syringe Services'!$E$47="Incomplete","",'9. Syringe Services'!$E$47)</f>
        <v/>
      </c>
      <c r="N394" t="str">
        <f>IF(ISBLANK('9. Syringe Services'!$F$47),"",'9. Syringe Services'!$F$47)</f>
        <v/>
      </c>
    </row>
    <row r="395" spans="1:14" x14ac:dyDescent="0.25">
      <c r="A395" t="str">
        <f>IF(ISBLANK(Instructions!$B$17),"",Instructions!$B$17)</f>
        <v/>
      </c>
      <c r="B395" t="str">
        <f>IF(ISBLANK(Instructions!$B$18),"",Instructions!$B$18)</f>
        <v/>
      </c>
      <c r="C395" s="114" t="s">
        <v>576</v>
      </c>
      <c r="D395" s="95">
        <f>IF(ISBLANK('9. Syringe Services'!D$4),"",'9. Syringe Services'!D$4)</f>
        <v>45474</v>
      </c>
      <c r="E395" s="95">
        <f>IF(ISBLANK('9. Syringe Services'!$D$5),"",'9. Syringe Services'!$D$5)</f>
        <v>45838</v>
      </c>
      <c r="F395" t="s">
        <v>118</v>
      </c>
      <c r="G395" t="s">
        <v>594</v>
      </c>
      <c r="H395" t="str">
        <f>IF(ISBLANK('9. Syringe Services'!$D$49),"",'9. Syringe Services'!$D$49)</f>
        <v/>
      </c>
      <c r="I395" s="105" t="s">
        <v>253</v>
      </c>
      <c r="J395" t="str">
        <f>IF(ISBLANK('9. Syringe Services'!$C$49),"",'9. Syringe Services'!$C$49)</f>
        <v/>
      </c>
      <c r="K395" t="str">
        <f>IF(ISBLANK('9. Syringe Services'!$C$50),"",'9. Syringe Services'!$C$50)</f>
        <v/>
      </c>
      <c r="L395" s="157" t="str">
        <f>IF('9. Syringe Services'!$E$49="Incomplete","",'9. Syringe Services'!$E$49)</f>
        <v/>
      </c>
      <c r="N395" t="str">
        <f>IF(ISBLANK('9. Syringe Services'!$F$49),"",'9. Syringe Services'!$F$49)</f>
        <v/>
      </c>
    </row>
    <row r="396" spans="1:14" x14ac:dyDescent="0.25">
      <c r="A396" t="str">
        <f>IF(ISBLANK(Instructions!$B$17),"",Instructions!$B$17)</f>
        <v/>
      </c>
      <c r="B396" t="str">
        <f>IF(ISBLANK(Instructions!$B$18),"",Instructions!$B$18)</f>
        <v/>
      </c>
      <c r="C396" s="114" t="s">
        <v>576</v>
      </c>
      <c r="D396" s="95">
        <f>IF(ISBLANK('9. Syringe Services'!D$4),"",'9. Syringe Services'!D$4)</f>
        <v>45474</v>
      </c>
      <c r="E396" s="95">
        <f>IF(ISBLANK('9. Syringe Services'!$D$5),"",'9. Syringe Services'!$D$5)</f>
        <v>45838</v>
      </c>
      <c r="F396" t="s">
        <v>118</v>
      </c>
      <c r="G396" t="s">
        <v>595</v>
      </c>
      <c r="H396" t="str">
        <f>IF(ISBLANK('9. Syringe Services'!$D$51),"",'9. Syringe Services'!$D$51)</f>
        <v/>
      </c>
      <c r="I396" s="105" t="s">
        <v>253</v>
      </c>
      <c r="J396" t="str">
        <f>IF(ISBLANK('9. Syringe Services'!$C$51),"",'9. Syringe Services'!$C$51)</f>
        <v/>
      </c>
      <c r="K396" t="str">
        <f>IF(ISBLANK('9. Syringe Services'!$C$52),"",'9. Syringe Services'!$C$52)</f>
        <v/>
      </c>
      <c r="L396" s="157" t="str">
        <f>IF('9. Syringe Services'!$E$51="Incomplete","",'9. Syringe Services'!$E$51)</f>
        <v/>
      </c>
      <c r="N396" t="str">
        <f>IF(ISBLANK('9. Syringe Services'!$F$51),"",'9. Syringe Services'!$F$51)</f>
        <v/>
      </c>
    </row>
    <row r="397" spans="1:14" x14ac:dyDescent="0.25">
      <c r="A397" t="str">
        <f>IF(ISBLANK(Instructions!$B$17),"",Instructions!$B$17)</f>
        <v/>
      </c>
      <c r="B397" t="str">
        <f>IF(ISBLANK(Instructions!$B$18),"",Instructions!$B$18)</f>
        <v/>
      </c>
      <c r="C397" s="114" t="s">
        <v>576</v>
      </c>
      <c r="D397" s="95">
        <f>IF(ISBLANK('9. Syringe Services'!D$4),"",'9. Syringe Services'!D$4)</f>
        <v>45474</v>
      </c>
      <c r="E397" s="95">
        <f>IF(ISBLANK('9. Syringe Services'!$D$5),"",'9. Syringe Services'!$D$5)</f>
        <v>45838</v>
      </c>
      <c r="F397" t="s">
        <v>118</v>
      </c>
      <c r="G397" t="s">
        <v>596</v>
      </c>
      <c r="H397" t="str">
        <f>IF(ISBLANK('9. Syringe Services'!$D$53),"",'9. Syringe Services'!$D$53)</f>
        <v/>
      </c>
      <c r="I397" s="105" t="s">
        <v>253</v>
      </c>
      <c r="J397" t="str">
        <f>IF(ISBLANK('9. Syringe Services'!$C$53),"",'9. Syringe Services'!$C$53)</f>
        <v/>
      </c>
      <c r="K397" t="str">
        <f>IF(ISBLANK('9. Syringe Services'!$C$54),"",'9. Syringe Services'!$C$54)</f>
        <v/>
      </c>
      <c r="L397" s="157" t="str">
        <f>IF('9. Syringe Services'!$E$53="Incomplete","",'9. Syringe Services'!$E$53)</f>
        <v/>
      </c>
      <c r="N397" t="str">
        <f>IF(ISBLANK('9. Syringe Services'!$F$53),"",'9. Syringe Services'!$F$53)</f>
        <v/>
      </c>
    </row>
    <row r="398" spans="1:14" x14ac:dyDescent="0.25">
      <c r="A398" t="str">
        <f>IF(ISBLANK(Instructions!$B$17),"",Instructions!$B$17)</f>
        <v/>
      </c>
      <c r="B398" t="str">
        <f>IF(ISBLANK(Instructions!$B$18),"",Instructions!$B$18)</f>
        <v/>
      </c>
      <c r="C398" s="114" t="s">
        <v>576</v>
      </c>
      <c r="D398" s="95">
        <f>IF(ISBLANK('9. Syringe Services'!D$4),"",'9. Syringe Services'!D$4)</f>
        <v>45474</v>
      </c>
      <c r="E398" s="95">
        <f>IF(ISBLANK('9. Syringe Services'!$D$5),"",'9. Syringe Services'!$D$5)</f>
        <v>45838</v>
      </c>
      <c r="F398" t="s">
        <v>120</v>
      </c>
      <c r="G398" t="s">
        <v>597</v>
      </c>
      <c r="H398" t="str">
        <f>'9. Syringe Services'!$D$59</f>
        <v>% of participants with OUD engaged with SSP services at 6 months</v>
      </c>
      <c r="I398" s="105" t="s">
        <v>253</v>
      </c>
      <c r="J398" t="str">
        <f>IF(ISBLANK('9. Syringe Services'!$C$59),"",'9. Syringe Services'!$C$59)</f>
        <v/>
      </c>
      <c r="K398" t="str">
        <f>IF(ISBLANK('9. Syringe Services'!$C$60),"",'9. Syringe Services'!$C$60)</f>
        <v/>
      </c>
      <c r="L398" s="157" t="str">
        <f>IF('9. Syringe Services'!$E$59="Incomplete","",'9. Syringe Services'!$E$59)</f>
        <v/>
      </c>
      <c r="N398" t="str">
        <f>IF(ISBLANK('9. Syringe Services'!$F$59),"",'9. Syringe Services'!$F$59)</f>
        <v/>
      </c>
    </row>
    <row r="399" spans="1:14" x14ac:dyDescent="0.25">
      <c r="A399" t="str">
        <f>IF(ISBLANK(Instructions!$B$17),"",Instructions!$B$17)</f>
        <v/>
      </c>
      <c r="B399" t="str">
        <f>IF(ISBLANK(Instructions!$B$18),"",Instructions!$B$18)</f>
        <v/>
      </c>
      <c r="C399" s="114" t="s">
        <v>576</v>
      </c>
      <c r="D399" s="95">
        <f>IF(ISBLANK('9. Syringe Services'!D$4),"",'9. Syringe Services'!D$4)</f>
        <v>45474</v>
      </c>
      <c r="E399" s="95">
        <f>IF(ISBLANK('9. Syringe Services'!$D$5),"",'9. Syringe Services'!$D$5)</f>
        <v>45838</v>
      </c>
      <c r="F399" t="s">
        <v>120</v>
      </c>
      <c r="G399" t="s">
        <v>598</v>
      </c>
      <c r="H399" t="str">
        <f>'9. Syringe Services'!$D$61</f>
        <v xml:space="preserve">% of patients with OUD who adhere to treatment 6 months after first appointment </v>
      </c>
      <c r="I399" s="105" t="s">
        <v>253</v>
      </c>
      <c r="J399" t="str">
        <f>IF(ISBLANK('9. Syringe Services'!$C$61),"",'9. Syringe Services'!$C$61)</f>
        <v/>
      </c>
      <c r="K399" t="str">
        <f>IF(ISBLANK('9. Syringe Services'!$C$62),"",'9. Syringe Services'!$C$62)</f>
        <v/>
      </c>
      <c r="L399" s="157" t="str">
        <f>IF('9. Syringe Services'!$E$61="Incomplete","",'9. Syringe Services'!$E$61)</f>
        <v/>
      </c>
      <c r="N399" t="str">
        <f>IF(ISBLANK('9. Syringe Services'!$F$61),"",'9. Syringe Services'!$F$61)</f>
        <v/>
      </c>
    </row>
    <row r="400" spans="1:14" x14ac:dyDescent="0.25">
      <c r="A400" t="str">
        <f>IF(ISBLANK(Instructions!$B$17),"",Instructions!$B$17)</f>
        <v/>
      </c>
      <c r="B400" t="str">
        <f>IF(ISBLANK(Instructions!$B$18),"",Instructions!$B$18)</f>
        <v/>
      </c>
      <c r="C400" s="114" t="s">
        <v>576</v>
      </c>
      <c r="D400" s="95">
        <f>IF(ISBLANK('9. Syringe Services'!D$4),"",'9. Syringe Services'!D$4)</f>
        <v>45474</v>
      </c>
      <c r="E400" s="95">
        <f>IF(ISBLANK('9. Syringe Services'!$D$5),"",'9. Syringe Services'!$D$5)</f>
        <v>45838</v>
      </c>
      <c r="F400" t="s">
        <v>120</v>
      </c>
      <c r="G400" t="s">
        <v>599</v>
      </c>
      <c r="H400" t="str">
        <f>'9. Syringe Services'!$D$63</f>
        <v>% of participants with OUD using mental health services at 6 months</v>
      </c>
      <c r="I400" s="105" t="s">
        <v>253</v>
      </c>
      <c r="J400" t="str">
        <f>IF(ISBLANK('9. Syringe Services'!$C$63),"",'9. Syringe Services'!$C$63)</f>
        <v/>
      </c>
      <c r="K400" t="str">
        <f>IF(ISBLANK('9. Syringe Services'!$C$64),"",'9. Syringe Services'!$C$64)</f>
        <v/>
      </c>
      <c r="L400" s="157" t="str">
        <f>IF('9. Syringe Services'!$E$63="Incomplete","",'9. Syringe Services'!$E$63)</f>
        <v/>
      </c>
      <c r="N400" t="str">
        <f>IF(ISBLANK('9. Syringe Services'!$F$63),"",'9. Syringe Services'!$F$63)</f>
        <v/>
      </c>
    </row>
    <row r="401" spans="1:14" x14ac:dyDescent="0.25">
      <c r="A401" t="str">
        <f>IF(ISBLANK(Instructions!$B$17),"",Instructions!$B$17)</f>
        <v/>
      </c>
      <c r="B401" t="str">
        <f>IF(ISBLANK(Instructions!$B$18),"",Instructions!$B$18)</f>
        <v/>
      </c>
      <c r="C401" s="114" t="s">
        <v>576</v>
      </c>
      <c r="D401" s="95">
        <f>IF(ISBLANK('9. Syringe Services'!D$4),"",'9. Syringe Services'!D$4)</f>
        <v>45474</v>
      </c>
      <c r="E401" s="95">
        <f>IF(ISBLANK('9. Syringe Services'!$D$5),"",'9. Syringe Services'!$D$5)</f>
        <v>45838</v>
      </c>
      <c r="F401" t="s">
        <v>120</v>
      </c>
      <c r="G401" t="s">
        <v>600</v>
      </c>
      <c r="H401" t="str">
        <f>'9. Syringe Services'!$D$65</f>
        <v>% of participants with OUD using primary healthcare services at 6 months</v>
      </c>
      <c r="I401" s="105" t="s">
        <v>253</v>
      </c>
      <c r="J401" t="str">
        <f>IF(ISBLANK('9. Syringe Services'!$C$65),"",'9. Syringe Services'!$C$65)</f>
        <v/>
      </c>
      <c r="K401" t="str">
        <f>IF(ISBLANK('9. Syringe Services'!$C$66),"",'9. Syringe Services'!$C$66)</f>
        <v/>
      </c>
      <c r="L401" s="157" t="str">
        <f>IF('9. Syringe Services'!$E$65="Incomplete","",'9. Syringe Services'!$E$65)</f>
        <v/>
      </c>
      <c r="N401" t="str">
        <f>IF(ISBLANK('9. Syringe Services'!$F$65),"",'9. Syringe Services'!$F$65)</f>
        <v/>
      </c>
    </row>
    <row r="402" spans="1:14" x14ac:dyDescent="0.25">
      <c r="A402" t="str">
        <f>IF(ISBLANK(Instructions!$B$17),"",Instructions!$B$17)</f>
        <v/>
      </c>
      <c r="B402" t="str">
        <f>IF(ISBLANK(Instructions!$B$18),"",Instructions!$B$18)</f>
        <v/>
      </c>
      <c r="C402" s="114" t="s">
        <v>576</v>
      </c>
      <c r="D402" s="95">
        <f>IF(ISBLANK('9. Syringe Services'!D$4),"",'9. Syringe Services'!D$4)</f>
        <v>45474</v>
      </c>
      <c r="E402" s="95">
        <f>IF(ISBLANK('9. Syringe Services'!$D$5),"",'9. Syringe Services'!$D$5)</f>
        <v>45838</v>
      </c>
      <c r="F402" t="s">
        <v>120</v>
      </c>
      <c r="G402" t="s">
        <v>601</v>
      </c>
      <c r="H402" t="str">
        <f>'9. Syringe Services'!$D$67</f>
        <v xml:space="preserve">% of participants who have obtained employment at 6 months </v>
      </c>
      <c r="I402" s="105" t="s">
        <v>253</v>
      </c>
      <c r="J402" t="str">
        <f>IF(ISBLANK('9. Syringe Services'!$C$67),"",'9. Syringe Services'!$C$67)</f>
        <v/>
      </c>
      <c r="K402" t="str">
        <f>IF(ISBLANK('9. Syringe Services'!$C$68),"",'9. Syringe Services'!$C$68)</f>
        <v/>
      </c>
      <c r="L402" s="157" t="str">
        <f>IF('9. Syringe Services'!$E$67="Incomplete","",'9. Syringe Services'!$E$67)</f>
        <v/>
      </c>
      <c r="N402" t="str">
        <f>IF(ISBLANK('9. Syringe Services'!$F$67),"",'9. Syringe Services'!$F$67)</f>
        <v/>
      </c>
    </row>
    <row r="403" spans="1:14" x14ac:dyDescent="0.25">
      <c r="A403" t="str">
        <f>IF(ISBLANK(Instructions!$B$17),"",Instructions!$B$17)</f>
        <v/>
      </c>
      <c r="B403" t="str">
        <f>IF(ISBLANK(Instructions!$B$18),"",Instructions!$B$18)</f>
        <v/>
      </c>
      <c r="C403" s="114" t="s">
        <v>576</v>
      </c>
      <c r="D403" s="95">
        <f>IF(ISBLANK('9. Syringe Services'!D$4),"",'9. Syringe Services'!D$4)</f>
        <v>45474</v>
      </c>
      <c r="E403" s="95">
        <f>IF(ISBLANK('9. Syringe Services'!$D$5),"",'9. Syringe Services'!$D$5)</f>
        <v>45838</v>
      </c>
      <c r="F403" t="s">
        <v>120</v>
      </c>
      <c r="G403" t="s">
        <v>602</v>
      </c>
      <c r="H403" t="str">
        <f>'9. Syringe Services'!$D$69</f>
        <v>% of participants who retain housing at 6 months</v>
      </c>
      <c r="I403" s="105" t="s">
        <v>253</v>
      </c>
      <c r="J403" t="str">
        <f>IF(ISBLANK('9. Syringe Services'!$C$69),"",'9. Syringe Services'!$C$69)</f>
        <v/>
      </c>
      <c r="K403" t="str">
        <f>IF(ISBLANK('9. Syringe Services'!$C$70),"",'9. Syringe Services'!$C$70)</f>
        <v/>
      </c>
      <c r="L403" s="157" t="str">
        <f>IF('9. Syringe Services'!$E$69="Incomplete","",'9. Syringe Services'!$E$69)</f>
        <v/>
      </c>
      <c r="N403" t="str">
        <f>IF(ISBLANK('9. Syringe Services'!$F$69),"",'9. Syringe Services'!$F$69)</f>
        <v/>
      </c>
    </row>
    <row r="404" spans="1:14" x14ac:dyDescent="0.25">
      <c r="A404" t="str">
        <f>IF(ISBLANK(Instructions!$B$17),"",Instructions!$B$17)</f>
        <v/>
      </c>
      <c r="B404" t="str">
        <f>IF(ISBLANK(Instructions!$B$18),"",Instructions!$B$18)</f>
        <v/>
      </c>
      <c r="C404" s="114" t="s">
        <v>576</v>
      </c>
      <c r="D404" s="95">
        <f>IF(ISBLANK('9. Syringe Services'!D$4),"",'9. Syringe Services'!D$4)</f>
        <v>45474</v>
      </c>
      <c r="E404" s="95">
        <f>IF(ISBLANK('9. Syringe Services'!$D$5),"",'9. Syringe Services'!$D$5)</f>
        <v>45838</v>
      </c>
      <c r="F404" t="s">
        <v>120</v>
      </c>
      <c r="G404" t="s">
        <v>603</v>
      </c>
      <c r="H404" t="str">
        <f>'9. Syringe Services'!$D$71</f>
        <v>% of participants who report getting the social and emotional support they need</v>
      </c>
      <c r="I404" s="105" t="s">
        <v>253</v>
      </c>
      <c r="J404" t="str">
        <f>IF(ISBLANK('9. Syringe Services'!$C$71),"",'9. Syringe Services'!$C$71)</f>
        <v/>
      </c>
      <c r="K404" t="str">
        <f>IF(ISBLANK('9. Syringe Services'!$C$72),"",'9. Syringe Services'!$C$72)</f>
        <v/>
      </c>
      <c r="L404" s="157" t="str">
        <f>IF('9. Syringe Services'!$E$71="Incomplete","",'9. Syringe Services'!$E$71)</f>
        <v/>
      </c>
      <c r="N404" t="str">
        <f>IF(ISBLANK('9. Syringe Services'!$F$71),"",'9. Syringe Services'!$F$71)</f>
        <v/>
      </c>
    </row>
    <row r="405" spans="1:14" x14ac:dyDescent="0.25">
      <c r="A405" t="str">
        <f>IF(ISBLANK(Instructions!$B$17),"",Instructions!$B$17)</f>
        <v/>
      </c>
      <c r="B405" t="str">
        <f>IF(ISBLANK(Instructions!$B$18),"",Instructions!$B$18)</f>
        <v/>
      </c>
      <c r="C405" s="114" t="s">
        <v>576</v>
      </c>
      <c r="D405" s="95">
        <f>IF(ISBLANK('9. Syringe Services'!D$4),"",'9. Syringe Services'!D$4)</f>
        <v>45474</v>
      </c>
      <c r="E405" s="95">
        <f>IF(ISBLANK('9. Syringe Services'!$D$5),"",'9. Syringe Services'!$D$5)</f>
        <v>45838</v>
      </c>
      <c r="F405" t="s">
        <v>120</v>
      </c>
      <c r="G405" t="s">
        <v>604</v>
      </c>
      <c r="H405" t="str">
        <f>'9. Syringe Services'!$D$73</f>
        <v># of community overdose reversals using naloxone</v>
      </c>
      <c r="I405" s="105" t="s">
        <v>253</v>
      </c>
      <c r="J405" t="str">
        <f>IF(ISBLANK('9. Syringe Services'!$C$73),"",'9. Syringe Services'!$C$73)</f>
        <v/>
      </c>
      <c r="L405" s="157"/>
      <c r="N405" t="str">
        <f>IF(ISBLANK('9. Syringe Services'!$F$73),"",'9. Syringe Services'!$F$73)</f>
        <v/>
      </c>
    </row>
    <row r="406" spans="1:14" x14ac:dyDescent="0.25">
      <c r="A406" t="str">
        <f>IF(ISBLANK(Instructions!$B$17),"",Instructions!$B$17)</f>
        <v/>
      </c>
      <c r="B406" t="str">
        <f>IF(ISBLANK(Instructions!$B$18),"",Instructions!$B$18)</f>
        <v/>
      </c>
      <c r="C406" s="114" t="s">
        <v>576</v>
      </c>
      <c r="D406" s="95">
        <f>IF(ISBLANK('9. Syringe Services'!D$4),"",'9. Syringe Services'!D$4)</f>
        <v>45474</v>
      </c>
      <c r="E406" s="95">
        <f>IF(ISBLANK('9. Syringe Services'!$D$5),"",'9. Syringe Services'!$D$5)</f>
        <v>45838</v>
      </c>
      <c r="F406" t="s">
        <v>120</v>
      </c>
      <c r="G406" t="s">
        <v>605</v>
      </c>
      <c r="H406" t="str">
        <f>IF(ISBLANK('9. Syringe Services'!$D$74),"",'9. Syringe Services'!$D$74)</f>
        <v/>
      </c>
      <c r="I406" s="105" t="s">
        <v>253</v>
      </c>
      <c r="J406" t="str">
        <f>IF(ISBLANK('9. Syringe Services'!$C$74),"",'9. Syringe Services'!$C$74)</f>
        <v/>
      </c>
      <c r="K406" t="str">
        <f>IF(ISBLANK('9. Syringe Services'!$C$75),"",'9. Syringe Services'!$C$75)</f>
        <v/>
      </c>
      <c r="L406" s="157" t="str">
        <f>IF('9. Syringe Services'!$E$74="Incomplete","",'9. Syringe Services'!$E$74)</f>
        <v/>
      </c>
      <c r="N406" t="str">
        <f>IF(ISBLANK('9. Syringe Services'!$F$74),"",'9. Syringe Services'!$F$74)</f>
        <v/>
      </c>
    </row>
    <row r="407" spans="1:14" x14ac:dyDescent="0.25">
      <c r="A407" t="str">
        <f>IF(ISBLANK(Instructions!$B$17),"",Instructions!$B$17)</f>
        <v/>
      </c>
      <c r="B407" t="str">
        <f>IF(ISBLANK(Instructions!$B$18),"",Instructions!$B$18)</f>
        <v/>
      </c>
      <c r="C407" s="114" t="s">
        <v>576</v>
      </c>
      <c r="D407" s="95">
        <f>IF(ISBLANK('9. Syringe Services'!D$4),"",'9. Syringe Services'!D$4)</f>
        <v>45474</v>
      </c>
      <c r="E407" s="95">
        <f>IF(ISBLANK('9. Syringe Services'!$D$5),"",'9. Syringe Services'!$D$5)</f>
        <v>45838</v>
      </c>
      <c r="F407" t="s">
        <v>120</v>
      </c>
      <c r="G407" t="s">
        <v>606</v>
      </c>
      <c r="H407" t="str">
        <f>IF(ISBLANK('9. Syringe Services'!$D$76),"",'9. Syringe Services'!$D$76)</f>
        <v/>
      </c>
      <c r="I407" s="105" t="s">
        <v>253</v>
      </c>
      <c r="J407" t="str">
        <f>IF(ISBLANK('9. Syringe Services'!$C$76),"",'9. Syringe Services'!$C$76)</f>
        <v/>
      </c>
      <c r="K407" t="str">
        <f>IF(ISBLANK('9. Syringe Services'!$C$77),"",'9. Syringe Services'!$C$77)</f>
        <v/>
      </c>
      <c r="L407" s="157" t="str">
        <f>IF('9. Syringe Services'!$E$76="Incomplete","",'9. Syringe Services'!$E$76)</f>
        <v/>
      </c>
      <c r="N407" t="str">
        <f>IF(ISBLANK('9. Syringe Services'!$F$76),"",'9. Syringe Services'!$F$76)</f>
        <v/>
      </c>
    </row>
    <row r="408" spans="1:14" x14ac:dyDescent="0.25">
      <c r="A408" t="str">
        <f>IF(ISBLANK(Instructions!$B$17),"",Instructions!$B$17)</f>
        <v/>
      </c>
      <c r="B408" t="str">
        <f>IF(ISBLANK(Instructions!$B$18),"",Instructions!$B$18)</f>
        <v/>
      </c>
      <c r="C408" s="114" t="s">
        <v>576</v>
      </c>
      <c r="D408" s="95">
        <f>IF(ISBLANK('9. Syringe Services'!D$4),"",'9. Syringe Services'!D$4)</f>
        <v>45474</v>
      </c>
      <c r="E408" s="95">
        <f>IF(ISBLANK('9. Syringe Services'!$D$5),"",'9. Syringe Services'!$D$5)</f>
        <v>45838</v>
      </c>
      <c r="F408" t="s">
        <v>120</v>
      </c>
      <c r="G408" t="s">
        <v>607</v>
      </c>
      <c r="H408" t="str">
        <f>IF(ISBLANK('9. Syringe Services'!$D$78),"",'9. Syringe Services'!$D$78)</f>
        <v/>
      </c>
      <c r="I408" s="105" t="s">
        <v>253</v>
      </c>
      <c r="J408" t="str">
        <f>IF(ISBLANK('9. Syringe Services'!$C$78),"",'9. Syringe Services'!$C$78)</f>
        <v/>
      </c>
      <c r="K408" t="str">
        <f>IF(ISBLANK('9. Syringe Services'!$C$79),"",'9. Syringe Services'!$C$79)</f>
        <v/>
      </c>
      <c r="L408" s="157" t="str">
        <f>IF('9. Syringe Services'!$E$78="Incomplete","",'9. Syringe Services'!$E$78)</f>
        <v/>
      </c>
      <c r="N408" t="str">
        <f>IF(ISBLANK('9. Syringe Services'!$F$78),"",'9. Syringe Services'!$F$78)</f>
        <v/>
      </c>
    </row>
    <row r="409" spans="1:14" x14ac:dyDescent="0.25">
      <c r="A409" t="str">
        <f>IF(ISBLANK(Instructions!$B$17),"",Instructions!$B$17)</f>
        <v/>
      </c>
      <c r="B409" t="str">
        <f>IF(ISBLANK(Instructions!$B$18),"",Instructions!$B$18)</f>
        <v/>
      </c>
      <c r="C409" s="114" t="s">
        <v>576</v>
      </c>
      <c r="D409" s="95">
        <f>IF(ISBLANK('9. Syringe Services'!D$4),"",'9. Syringe Services'!D$4)</f>
        <v>45474</v>
      </c>
      <c r="E409" s="95">
        <f>IF(ISBLANK('9. Syringe Services'!$D$5),"",'9. Syringe Services'!$D$5)</f>
        <v>45838</v>
      </c>
      <c r="F409" t="s">
        <v>121</v>
      </c>
      <c r="G409" s="108" t="s">
        <v>608</v>
      </c>
      <c r="H409" t="str">
        <f>'9. Syringe Services'!$B$84</f>
        <v>% of residents receiving dispensed buprenorphine prescriptions</v>
      </c>
      <c r="I409" s="105" t="s">
        <v>253</v>
      </c>
      <c r="J409" t="str">
        <f>IF('9. Syringe Services'!$C$84="Yes", 1, IF('9. Syringe Services'!$C$84="No", 0, ""))</f>
        <v/>
      </c>
      <c r="L409" s="157"/>
      <c r="N409" t="str">
        <f>IF(ISBLANK('9. Syringe Services'!$F$84),"",'9. Syringe Services'!$F$84)</f>
        <v/>
      </c>
    </row>
    <row r="410" spans="1:14" x14ac:dyDescent="0.25">
      <c r="A410" t="str">
        <f>IF(ISBLANK(Instructions!$B$17),"",Instructions!$B$17)</f>
        <v/>
      </c>
      <c r="B410" t="str">
        <f>IF(ISBLANK(Instructions!$B$18),"",Instructions!$B$18)</f>
        <v/>
      </c>
      <c r="C410" s="114" t="s">
        <v>576</v>
      </c>
      <c r="D410" s="95">
        <f>IF(ISBLANK('9. Syringe Services'!D$4),"",'9. Syringe Services'!D$4)</f>
        <v>45474</v>
      </c>
      <c r="E410" s="95">
        <f>IF(ISBLANK('9. Syringe Services'!$D$5),"",'9. Syringe Services'!$D$5)</f>
        <v>45838</v>
      </c>
      <c r="F410" t="s">
        <v>121</v>
      </c>
      <c r="G410" s="108" t="s">
        <v>609</v>
      </c>
      <c r="H410" t="str">
        <f>'9. Syringe Services'!$B$85</f>
        <v>Treatment services rate per 100,000 residents, representing # of uninsured people and Medicaid beneficiaries who received treatment for OUD</v>
      </c>
      <c r="I410" s="105" t="s">
        <v>253</v>
      </c>
      <c r="J410" t="str">
        <f>IF('9. Syringe Services'!$C$85="Yes", 1, IF('9. Syringe Services'!$C$85="No", 0, ""))</f>
        <v/>
      </c>
      <c r="L410" s="157"/>
      <c r="N410" t="str">
        <f>IF(ISBLANK('9. Syringe Services'!$F$85),"",'9. Syringe Services'!$F$85)</f>
        <v/>
      </c>
    </row>
    <row r="411" spans="1:14" x14ac:dyDescent="0.25">
      <c r="A411" t="str">
        <f>IF(ISBLANK(Instructions!$B$17),"",Instructions!$B$17)</f>
        <v/>
      </c>
      <c r="B411" t="str">
        <f>IF(ISBLANK(Instructions!$B$18),"",Instructions!$B$18)</f>
        <v/>
      </c>
      <c r="C411" s="114" t="s">
        <v>576</v>
      </c>
      <c r="D411" s="95">
        <f>IF(ISBLANK('9. Syringe Services'!D$4),"",'9. Syringe Services'!D$4)</f>
        <v>45474</v>
      </c>
      <c r="E411" s="95">
        <f>IF(ISBLANK('9. Syringe Services'!$D$5),"",'9. Syringe Services'!$D$5)</f>
        <v>45838</v>
      </c>
      <c r="F411" t="s">
        <v>121</v>
      </c>
      <c r="G411" t="s">
        <v>610</v>
      </c>
      <c r="H411" t="str">
        <f>'9. Syringe Services'!$B$86</f>
        <v>Overdose death rate per 100,000 residents</v>
      </c>
      <c r="I411" s="105" t="s">
        <v>253</v>
      </c>
      <c r="J411" t="str">
        <f>IF('9. Syringe Services'!$C$86="Yes", 1, IF('9. Syringe Services'!$C$86="No", 0, ""))</f>
        <v/>
      </c>
      <c r="L411" s="157"/>
      <c r="N411" t="str">
        <f>IF(ISBLANK('9. Syringe Services'!$F$86),"",'9. Syringe Services'!$F$86)</f>
        <v/>
      </c>
    </row>
    <row r="412" spans="1:14" x14ac:dyDescent="0.25">
      <c r="A412" t="str">
        <f>IF(ISBLANK(Instructions!$B$17),"",Instructions!$B$17)</f>
        <v/>
      </c>
      <c r="B412" t="str">
        <f>IF(ISBLANK(Instructions!$B$18),"",Instructions!$B$18)</f>
        <v/>
      </c>
      <c r="C412" s="114" t="s">
        <v>576</v>
      </c>
      <c r="D412" s="95">
        <f>IF(ISBLANK('9. Syringe Services'!D$4),"",'9. Syringe Services'!D$4)</f>
        <v>45474</v>
      </c>
      <c r="E412" s="95">
        <f>IF(ISBLANK('9. Syringe Services'!$D$5),"",'9. Syringe Services'!$D$5)</f>
        <v>45838</v>
      </c>
      <c r="F412" t="s">
        <v>121</v>
      </c>
      <c r="G412" t="s">
        <v>611</v>
      </c>
      <c r="H412" t="str">
        <f>'9. Syringe Services'!$B$87</f>
        <v>Overdose emergency department visits per 100,000 residents</v>
      </c>
      <c r="I412" s="105" t="s">
        <v>253</v>
      </c>
      <c r="J412" t="str">
        <f>IF('9. Syringe Services'!$C$87="Yes", 1, IF('9. Syringe Services'!$C$87="No", 0, ""))</f>
        <v/>
      </c>
      <c r="L412" s="157"/>
      <c r="N412" t="str">
        <f>IF(ISBLANK('9. Syringe Services'!$F$87),"",'9. Syringe Services'!$F$87)</f>
        <v/>
      </c>
    </row>
    <row r="413" spans="1:14" x14ac:dyDescent="0.25">
      <c r="A413" t="str">
        <f>IF(ISBLANK(Instructions!$B$17),"",Instructions!$B$17)</f>
        <v/>
      </c>
      <c r="B413" t="str">
        <f>IF(ISBLANK(Instructions!$B$18),"",Instructions!$B$18)</f>
        <v/>
      </c>
      <c r="C413" s="115" t="s">
        <v>612</v>
      </c>
      <c r="D413" s="95">
        <f>IF(ISBLANK('10. CJ Diversion'!$D$4),"",'10. CJ Diversion'!$D$4)</f>
        <v>45474</v>
      </c>
      <c r="E413" s="95">
        <f>IF(ISBLANK('10. CJ Diversion'!$D$5),"",'10. CJ Diversion'!$D$5)</f>
        <v>45838</v>
      </c>
      <c r="F413" t="s">
        <v>116</v>
      </c>
      <c r="G413" t="s">
        <v>613</v>
      </c>
      <c r="H413" t="str">
        <f>'10. CJ Diversion'!$B$10</f>
        <v># of 911 calls with primary concern related to substance use</v>
      </c>
      <c r="I413" t="s">
        <v>253</v>
      </c>
      <c r="J413" t="str">
        <f>IF(ISBLANK('10. CJ Diversion'!$C$10),"",'10. CJ Diversion'!$C$10)</f>
        <v/>
      </c>
      <c r="L413" s="157"/>
      <c r="M413" t="str">
        <f>IF(ISBLANK('10. CJ Diversion'!$D$10),"",'10. CJ Diversion'!$D$10)</f>
        <v/>
      </c>
      <c r="N413" t="str">
        <f>IF(ISBLANK('10. CJ Diversion'!$E$10),"",'10. CJ Diversion'!$E$10)</f>
        <v/>
      </c>
    </row>
    <row r="414" spans="1:14" x14ac:dyDescent="0.25">
      <c r="A414" t="str">
        <f>IF(ISBLANK(Instructions!$B$17),"",Instructions!$B$17)</f>
        <v/>
      </c>
      <c r="B414" t="str">
        <f>IF(ISBLANK(Instructions!$B$18),"",Instructions!$B$18)</f>
        <v/>
      </c>
      <c r="C414" s="115" t="s">
        <v>612</v>
      </c>
      <c r="D414" s="95">
        <f>IF(ISBLANK('10. CJ Diversion'!$D$4),"",'10. CJ Diversion'!$D$4)</f>
        <v>45474</v>
      </c>
      <c r="E414" s="95">
        <f>IF(ISBLANK('10. CJ Diversion'!$D$5),"",'10. CJ Diversion'!$D$5)</f>
        <v>45838</v>
      </c>
      <c r="F414" t="s">
        <v>116</v>
      </c>
      <c r="G414" t="s">
        <v>614</v>
      </c>
      <c r="H414" t="str">
        <f>'10. CJ Diversion'!$B$11</f>
        <v># of dispositions where person was transported to services by law enforcement</v>
      </c>
      <c r="I414" t="s">
        <v>253</v>
      </c>
      <c r="J414" t="str">
        <f>IF(ISBLANK('10. CJ Diversion'!$C$11),"",'10. CJ Diversion'!$C$11)</f>
        <v/>
      </c>
      <c r="L414" s="157"/>
      <c r="M414" t="str">
        <f>IF(ISBLANK('10. CJ Diversion'!$D$11),"",'10. CJ Diversion'!$D$11)</f>
        <v/>
      </c>
      <c r="N414" t="str">
        <f>IF(ISBLANK('10. CJ Diversion'!$E$11),"",'10. CJ Diversion'!$E$11)</f>
        <v/>
      </c>
    </row>
    <row r="415" spans="1:14" x14ac:dyDescent="0.25">
      <c r="A415" t="str">
        <f>IF(ISBLANK(Instructions!$B$17),"",Instructions!$B$17)</f>
        <v/>
      </c>
      <c r="B415" t="str">
        <f>IF(ISBLANK(Instructions!$B$18),"",Instructions!$B$18)</f>
        <v/>
      </c>
      <c r="C415" s="115" t="s">
        <v>612</v>
      </c>
      <c r="D415" s="95">
        <f>IF(ISBLANK('10. CJ Diversion'!$D$4),"",'10. CJ Diversion'!$D$4)</f>
        <v>45474</v>
      </c>
      <c r="E415" s="95">
        <f>IF(ISBLANK('10. CJ Diversion'!$D$5),"",'10. CJ Diversion'!$D$5)</f>
        <v>45838</v>
      </c>
      <c r="F415" t="s">
        <v>116</v>
      </c>
      <c r="G415" t="s">
        <v>615</v>
      </c>
      <c r="H415" t="str">
        <f>'10. CJ Diversion'!$B$12</f>
        <v># of dispositions where person was stabilized in community</v>
      </c>
      <c r="I415" t="s">
        <v>253</v>
      </c>
      <c r="J415" t="str">
        <f>IF(ISBLANK('10. CJ Diversion'!$C$12),"",'10. CJ Diversion'!$C$12)</f>
        <v/>
      </c>
      <c r="L415" s="157"/>
      <c r="M415" t="str">
        <f>IF(ISBLANK('10. CJ Diversion'!$D$12),"",'10. CJ Diversion'!$D$12)</f>
        <v/>
      </c>
      <c r="N415" t="str">
        <f>IF(ISBLANK('10. CJ Diversion'!$E$12),"",'10. CJ Diversion'!$E$12)</f>
        <v/>
      </c>
    </row>
    <row r="416" spans="1:14" x14ac:dyDescent="0.25">
      <c r="A416" t="str">
        <f>IF(ISBLANK(Instructions!$B$17),"",Instructions!$B$17)</f>
        <v/>
      </c>
      <c r="B416" t="str">
        <f>IF(ISBLANK(Instructions!$B$18),"",Instructions!$B$18)</f>
        <v/>
      </c>
      <c r="C416" s="115" t="s">
        <v>612</v>
      </c>
      <c r="D416" s="95">
        <f>IF(ISBLANK('10. CJ Diversion'!$D$4),"",'10. CJ Diversion'!$D$4)</f>
        <v>45474</v>
      </c>
      <c r="E416" s="95">
        <f>IF(ISBLANK('10. CJ Diversion'!$D$5),"",'10. CJ Diversion'!$D$5)</f>
        <v>45838</v>
      </c>
      <c r="F416" t="s">
        <v>116</v>
      </c>
      <c r="G416" t="s">
        <v>616</v>
      </c>
      <c r="H416" t="str">
        <f>'10. CJ Diversion'!$B$14</f>
        <v># of arrest diversion referrals to pre-arrest diversion programs by law enforcement</v>
      </c>
      <c r="I416" t="s">
        <v>253</v>
      </c>
      <c r="J416" t="str">
        <f>IF(ISBLANK('10. CJ Diversion'!$C$14),"",'10. CJ Diversion'!$C$14)</f>
        <v/>
      </c>
      <c r="L416" s="157"/>
      <c r="M416" t="str">
        <f>IF(ISBLANK('10. CJ Diversion'!$D$14),"",'10. CJ Diversion'!$D$14)</f>
        <v/>
      </c>
      <c r="N416" t="str">
        <f>IF(ISBLANK('10. CJ Diversion'!$E$14),"",'10. CJ Diversion'!$E$14)</f>
        <v/>
      </c>
    </row>
    <row r="417" spans="1:14" x14ac:dyDescent="0.25">
      <c r="A417" t="str">
        <f>IF(ISBLANK(Instructions!$B$17),"",Instructions!$B$17)</f>
        <v/>
      </c>
      <c r="B417" t="str">
        <f>IF(ISBLANK(Instructions!$B$18),"",Instructions!$B$18)</f>
        <v/>
      </c>
      <c r="C417" s="115" t="s">
        <v>612</v>
      </c>
      <c r="D417" s="95">
        <f>IF(ISBLANK('10. CJ Diversion'!$D$4),"",'10. CJ Diversion'!$D$4)</f>
        <v>45474</v>
      </c>
      <c r="E417" s="95">
        <f>IF(ISBLANK('10. CJ Diversion'!$D$5),"",'10. CJ Diversion'!$D$5)</f>
        <v>45838</v>
      </c>
      <c r="F417" t="s">
        <v>116</v>
      </c>
      <c r="G417" t="s">
        <v>617</v>
      </c>
      <c r="H417" t="str">
        <f>'10. CJ Diversion'!$B$15</f>
        <v># of social referrals to pre-arrest diversion programs by law enforcement</v>
      </c>
      <c r="I417" t="s">
        <v>253</v>
      </c>
      <c r="J417" t="str">
        <f>IF(ISBLANK('10. CJ Diversion'!$C$15),"",'10. CJ Diversion'!$C$15)</f>
        <v/>
      </c>
      <c r="L417" s="157"/>
      <c r="M417" t="str">
        <f>IF(ISBLANK('10. CJ Diversion'!$D$15),"",'10. CJ Diversion'!$D$15)</f>
        <v/>
      </c>
      <c r="N417" t="str">
        <f>IF(ISBLANK('10. CJ Diversion'!$E$15),"",'10. CJ Diversion'!$E$15)</f>
        <v/>
      </c>
    </row>
    <row r="418" spans="1:14" x14ac:dyDescent="0.25">
      <c r="A418" t="str">
        <f>IF(ISBLANK(Instructions!$B$17),"",Instructions!$B$17)</f>
        <v/>
      </c>
      <c r="B418" t="str">
        <f>IF(ISBLANK(Instructions!$B$18),"",Instructions!$B$18)</f>
        <v/>
      </c>
      <c r="C418" s="115" t="s">
        <v>612</v>
      </c>
      <c r="D418" s="95">
        <f>IF(ISBLANK('10. CJ Diversion'!$D$4),"",'10. CJ Diversion'!$D$4)</f>
        <v>45474</v>
      </c>
      <c r="E418" s="95">
        <f>IF(ISBLANK('10. CJ Diversion'!$D$5),"",'10. CJ Diversion'!$D$5)</f>
        <v>45838</v>
      </c>
      <c r="F418" t="s">
        <v>116</v>
      </c>
      <c r="G418" t="s">
        <v>618</v>
      </c>
      <c r="H418" t="str">
        <f>'10. CJ Diversion'!$B$16</f>
        <v># of intakes for pre-arrest diversion programs completed</v>
      </c>
      <c r="I418" t="s">
        <v>253</v>
      </c>
      <c r="J418" t="str">
        <f>IF(ISBLANK('10. CJ Diversion'!$C$16),"",'10. CJ Diversion'!$C$16)</f>
        <v/>
      </c>
      <c r="L418" s="158"/>
      <c r="M418" t="str">
        <f>IF(ISBLANK('10. CJ Diversion'!$D$16),"",'10. CJ Diversion'!$D$16)</f>
        <v/>
      </c>
      <c r="N418" t="str">
        <f>IF(ISBLANK('10. CJ Diversion'!$E$16),"",'10. CJ Diversion'!$E$16)</f>
        <v/>
      </c>
    </row>
    <row r="419" spans="1:14" x14ac:dyDescent="0.25">
      <c r="A419" t="str">
        <f>IF(ISBLANK(Instructions!$B$17),"",Instructions!$B$17)</f>
        <v/>
      </c>
      <c r="B419" t="str">
        <f>IF(ISBLANK(Instructions!$B$18),"",Instructions!$B$18)</f>
        <v/>
      </c>
      <c r="C419" s="115" t="s">
        <v>612</v>
      </c>
      <c r="D419" s="95">
        <f>IF(ISBLANK('10. CJ Diversion'!$D$4),"",'10. CJ Diversion'!$D$4)</f>
        <v>45474</v>
      </c>
      <c r="E419" s="95">
        <f>IF(ISBLANK('10. CJ Diversion'!$D$5),"",'10. CJ Diversion'!$D$5)</f>
        <v>45838</v>
      </c>
      <c r="F419" t="s">
        <v>116</v>
      </c>
      <c r="G419" t="s">
        <v>619</v>
      </c>
      <c r="H419" t="str">
        <f>'10. CJ Diversion'!$B$17</f>
        <v># of unique participants enrolled in pre-arrest diversion programs</v>
      </c>
      <c r="I419" t="s">
        <v>253</v>
      </c>
      <c r="J419" t="str">
        <f>IF(ISBLANK('10. CJ Diversion'!$C$17),"",'10. CJ Diversion'!$C$17)</f>
        <v/>
      </c>
      <c r="L419" s="158"/>
      <c r="M419" t="str">
        <f>IF(ISBLANK('10. CJ Diversion'!$D$17),"",'10. CJ Diversion'!$D$17)</f>
        <v/>
      </c>
      <c r="N419" t="str">
        <f>IF(ISBLANK('10. CJ Diversion'!$E$17),"",'10. CJ Diversion'!$E$17)</f>
        <v/>
      </c>
    </row>
    <row r="420" spans="1:14" x14ac:dyDescent="0.25">
      <c r="A420" t="str">
        <f>IF(ISBLANK(Instructions!$B$17),"",Instructions!$B$17)</f>
        <v/>
      </c>
      <c r="B420" t="str">
        <f>IF(ISBLANK(Instructions!$B$18),"",Instructions!$B$18)</f>
        <v/>
      </c>
      <c r="C420" s="115" t="s">
        <v>612</v>
      </c>
      <c r="D420" s="95">
        <f>IF(ISBLANK('10. CJ Diversion'!$D$4),"",'10. CJ Diversion'!$D$4)</f>
        <v>45474</v>
      </c>
      <c r="E420" s="95">
        <f>IF(ISBLANK('10. CJ Diversion'!$D$5),"",'10. CJ Diversion'!$D$5)</f>
        <v>45838</v>
      </c>
      <c r="F420" t="s">
        <v>116</v>
      </c>
      <c r="G420" t="s">
        <v>620</v>
      </c>
      <c r="H420" t="str">
        <f>'10. CJ Diversion'!$B$18</f>
        <v># of full-time pre-arrest diversion program staff</v>
      </c>
      <c r="I420" t="s">
        <v>253</v>
      </c>
      <c r="J420" t="str">
        <f>IF(ISBLANK('10. CJ Diversion'!$C$18),"",'10. CJ Diversion'!$C$18)</f>
        <v/>
      </c>
      <c r="L420" s="158"/>
      <c r="M420" t="str">
        <f>IF(ISBLANK('10. CJ Diversion'!$D$18),"",'10. CJ Diversion'!$D$18)</f>
        <v/>
      </c>
      <c r="N420" t="str">
        <f>IF(ISBLANK('10. CJ Diversion'!$E$18),"",'10. CJ Diversion'!$E$18)</f>
        <v/>
      </c>
    </row>
    <row r="421" spans="1:14" x14ac:dyDescent="0.25">
      <c r="A421" t="str">
        <f>IF(ISBLANK(Instructions!$B$17),"",Instructions!$B$17)</f>
        <v/>
      </c>
      <c r="B421" t="str">
        <f>IF(ISBLANK(Instructions!$B$18),"",Instructions!$B$18)</f>
        <v/>
      </c>
      <c r="C421" s="115" t="s">
        <v>612</v>
      </c>
      <c r="D421" s="95">
        <f>IF(ISBLANK('10. CJ Diversion'!$D$4),"",'10. CJ Diversion'!$D$4)</f>
        <v>45474</v>
      </c>
      <c r="E421" s="95">
        <f>IF(ISBLANK('10. CJ Diversion'!$D$5),"",'10. CJ Diversion'!$D$5)</f>
        <v>45838</v>
      </c>
      <c r="F421" t="s">
        <v>116</v>
      </c>
      <c r="G421" t="s">
        <v>621</v>
      </c>
      <c r="H421" t="str">
        <f>'10. CJ Diversion'!$B$19</f>
        <v># of participants on staff caseload (average)</v>
      </c>
      <c r="I421" t="s">
        <v>253</v>
      </c>
      <c r="J421" t="str">
        <f>IF(ISBLANK('10. CJ Diversion'!$C$19),"",'10. CJ Diversion'!$C$19)</f>
        <v/>
      </c>
      <c r="L421" s="158"/>
      <c r="M421" t="str">
        <f>IF(ISBLANK('10. CJ Diversion'!$D$19),"",'10. CJ Diversion'!$D$19)</f>
        <v/>
      </c>
      <c r="N421" t="str">
        <f>IF(ISBLANK('10. CJ Diversion'!$E$19),"",'10. CJ Diversion'!$E$19)</f>
        <v/>
      </c>
    </row>
    <row r="422" spans="1:14" x14ac:dyDescent="0.25">
      <c r="A422" t="str">
        <f>IF(ISBLANK(Instructions!$B$17),"",Instructions!$B$17)</f>
        <v/>
      </c>
      <c r="B422" t="str">
        <f>IF(ISBLANK(Instructions!$B$18),"",Instructions!$B$18)</f>
        <v/>
      </c>
      <c r="C422" s="115" t="s">
        <v>612</v>
      </c>
      <c r="D422" s="95">
        <f>IF(ISBLANK('10. CJ Diversion'!$D$4),"",'10. CJ Diversion'!$D$4)</f>
        <v>45474</v>
      </c>
      <c r="E422" s="95">
        <f>IF(ISBLANK('10. CJ Diversion'!$D$5),"",'10. CJ Diversion'!$D$5)</f>
        <v>45838</v>
      </c>
      <c r="F422" t="s">
        <v>116</v>
      </c>
      <c r="G422" t="s">
        <v>622</v>
      </c>
      <c r="H422" t="str">
        <f>'10. CJ Diversion'!$B$20</f>
        <v xml:space="preserve"> # of contacts with pre-arrest diversion program participants </v>
      </c>
      <c r="I422" t="s">
        <v>253</v>
      </c>
      <c r="J422" t="str">
        <f>IF(ISBLANK('10. CJ Diversion'!$C$20),"",'10. CJ Diversion'!$C$20)</f>
        <v/>
      </c>
      <c r="L422" s="158"/>
      <c r="M422" t="str">
        <f>IF(ISBLANK('10. CJ Diversion'!$D$20),"",'10. CJ Diversion'!$D$20)</f>
        <v/>
      </c>
      <c r="N422" t="str">
        <f>IF(ISBLANK('10. CJ Diversion'!$E$20),"",'10. CJ Diversion'!$E$20)</f>
        <v/>
      </c>
    </row>
    <row r="423" spans="1:14" x14ac:dyDescent="0.25">
      <c r="A423" t="str">
        <f>IF(ISBLANK(Instructions!$B$17),"",Instructions!$B$17)</f>
        <v/>
      </c>
      <c r="B423" t="str">
        <f>IF(ISBLANK(Instructions!$B$18),"",Instructions!$B$18)</f>
        <v/>
      </c>
      <c r="C423" s="115" t="s">
        <v>612</v>
      </c>
      <c r="D423" s="95">
        <f>IF(ISBLANK('10. CJ Diversion'!$D$4),"",'10. CJ Diversion'!$D$4)</f>
        <v>45474</v>
      </c>
      <c r="E423" s="95">
        <f>IF(ISBLANK('10. CJ Diversion'!$D$5),"",'10. CJ Diversion'!$D$5)</f>
        <v>45838</v>
      </c>
      <c r="F423" t="s">
        <v>116</v>
      </c>
      <c r="G423" t="s">
        <v>623</v>
      </c>
      <c r="H423" t="str">
        <f>'10. CJ Diversion'!$B$22</f>
        <v># of people arrested who are screened for OUD</v>
      </c>
      <c r="I423" t="s">
        <v>253</v>
      </c>
      <c r="J423" t="str">
        <f>IF(ISBLANK('10. CJ Diversion'!$C$22),"",'10. CJ Diversion'!$C$22)</f>
        <v/>
      </c>
      <c r="L423" s="158"/>
      <c r="M423" t="str">
        <f>IF(ISBLANK('10. CJ Diversion'!$D$22),"",'10. CJ Diversion'!$D$22)</f>
        <v/>
      </c>
      <c r="N423" t="str">
        <f>IF(ISBLANK('10. CJ Diversion'!$E$22),"",'10. CJ Diversion'!$E$22)</f>
        <v/>
      </c>
    </row>
    <row r="424" spans="1:14" x14ac:dyDescent="0.25">
      <c r="A424" t="str">
        <f>IF(ISBLANK(Instructions!$B$17),"",Instructions!$B$17)</f>
        <v/>
      </c>
      <c r="B424" t="str">
        <f>IF(ISBLANK(Instructions!$B$18),"",Instructions!$B$18)</f>
        <v/>
      </c>
      <c r="C424" s="115" t="s">
        <v>612</v>
      </c>
      <c r="D424" s="95">
        <f>IF(ISBLANK('10. CJ Diversion'!$D$4),"",'10. CJ Diversion'!$D$4)</f>
        <v>45474</v>
      </c>
      <c r="E424" s="95">
        <f>IF(ISBLANK('10. CJ Diversion'!$D$5),"",'10. CJ Diversion'!$D$5)</f>
        <v>45838</v>
      </c>
      <c r="F424" t="s">
        <v>116</v>
      </c>
      <c r="G424" t="s">
        <v>624</v>
      </c>
      <c r="H424" t="str">
        <f>'10. CJ Diversion'!$B$23</f>
        <v xml:space="preserve"># of referrals to post-arrest diversion programs by jail/correctional staff </v>
      </c>
      <c r="I424" t="s">
        <v>253</v>
      </c>
      <c r="J424" t="str">
        <f>IF(ISBLANK('10. CJ Diversion'!$C$23),"",'10. CJ Diversion'!$C$23)</f>
        <v/>
      </c>
      <c r="L424" s="158"/>
      <c r="M424" t="str">
        <f>IF(ISBLANK('10. CJ Diversion'!$D$23),"",'10. CJ Diversion'!$D$23)</f>
        <v/>
      </c>
      <c r="N424" t="str">
        <f>IF(ISBLANK('10. CJ Diversion'!$E$23),"",'10. CJ Diversion'!$E$23)</f>
        <v/>
      </c>
    </row>
    <row r="425" spans="1:14" x14ac:dyDescent="0.25">
      <c r="A425" t="str">
        <f>IF(ISBLANK(Instructions!$B$17),"",Instructions!$B$17)</f>
        <v/>
      </c>
      <c r="B425" t="str">
        <f>IF(ISBLANK(Instructions!$B$18),"",Instructions!$B$18)</f>
        <v/>
      </c>
      <c r="C425" s="115" t="s">
        <v>612</v>
      </c>
      <c r="D425" s="95">
        <f>IF(ISBLANK('10. CJ Diversion'!$D$4),"",'10. CJ Diversion'!$D$4)</f>
        <v>45474</v>
      </c>
      <c r="E425" s="95">
        <f>IF(ISBLANK('10. CJ Diversion'!$D$5),"",'10. CJ Diversion'!$D$5)</f>
        <v>45838</v>
      </c>
      <c r="F425" t="s">
        <v>116</v>
      </c>
      <c r="G425" t="s">
        <v>625</v>
      </c>
      <c r="H425" t="str">
        <f>'10. CJ Diversion'!$B$24</f>
        <v># of intakes for post-arrest diversion programs completed</v>
      </c>
      <c r="I425" t="s">
        <v>253</v>
      </c>
      <c r="J425" t="str">
        <f>IF(ISBLANK('10. CJ Diversion'!$C$24),"",'10. CJ Diversion'!$C$24)</f>
        <v/>
      </c>
      <c r="L425" s="158"/>
      <c r="M425" t="str">
        <f>IF(ISBLANK('10. CJ Diversion'!$D$24),"",'10. CJ Diversion'!$D$24)</f>
        <v/>
      </c>
      <c r="N425" t="str">
        <f>IF(ISBLANK('10. CJ Diversion'!$E$24),"",'10. CJ Diversion'!$E$24)</f>
        <v/>
      </c>
    </row>
    <row r="426" spans="1:14" x14ac:dyDescent="0.25">
      <c r="A426" t="str">
        <f>IF(ISBLANK(Instructions!$B$17),"",Instructions!$B$17)</f>
        <v/>
      </c>
      <c r="B426" t="str">
        <f>IF(ISBLANK(Instructions!$B$18),"",Instructions!$B$18)</f>
        <v/>
      </c>
      <c r="C426" s="115" t="s">
        <v>612</v>
      </c>
      <c r="D426" s="95">
        <f>IF(ISBLANK('10. CJ Diversion'!$D$4),"",'10. CJ Diversion'!$D$4)</f>
        <v>45474</v>
      </c>
      <c r="E426" s="95">
        <f>IF(ISBLANK('10. CJ Diversion'!$D$5),"",'10. CJ Diversion'!$D$5)</f>
        <v>45838</v>
      </c>
      <c r="F426" t="s">
        <v>116</v>
      </c>
      <c r="G426" t="s">
        <v>626</v>
      </c>
      <c r="H426" t="str">
        <f>'10. CJ Diversion'!$B$25</f>
        <v># of unique participants enrolled in post-arrest diversion programs</v>
      </c>
      <c r="I426" t="s">
        <v>253</v>
      </c>
      <c r="J426" t="str">
        <f>IF(ISBLANK('10. CJ Diversion'!$C$25),"",'10. CJ Diversion'!$C$25)</f>
        <v/>
      </c>
      <c r="L426" s="158"/>
      <c r="M426" t="str">
        <f>IF(ISBLANK('10. CJ Diversion'!$D$25),"",'10. CJ Diversion'!$D$25)</f>
        <v/>
      </c>
      <c r="N426" t="str">
        <f>IF(ISBLANK('10. CJ Diversion'!$E$25),"",'10. CJ Diversion'!$E$25)</f>
        <v/>
      </c>
    </row>
    <row r="427" spans="1:14" x14ac:dyDescent="0.25">
      <c r="A427" t="str">
        <f>IF(ISBLANK(Instructions!$B$17),"",Instructions!$B$17)</f>
        <v/>
      </c>
      <c r="B427" t="str">
        <f>IF(ISBLANK(Instructions!$B$18),"",Instructions!$B$18)</f>
        <v/>
      </c>
      <c r="C427" s="115" t="s">
        <v>612</v>
      </c>
      <c r="D427" s="95">
        <f>IF(ISBLANK('10. CJ Diversion'!$D$4),"",'10. CJ Diversion'!$D$4)</f>
        <v>45474</v>
      </c>
      <c r="E427" s="95">
        <f>IF(ISBLANK('10. CJ Diversion'!$D$5),"",'10. CJ Diversion'!$D$5)</f>
        <v>45838</v>
      </c>
      <c r="F427" t="s">
        <v>116</v>
      </c>
      <c r="G427" t="s">
        <v>627</v>
      </c>
      <c r="H427" t="str">
        <f>'10. CJ Diversion'!$B$26</f>
        <v># of dedicated post-arrest diversion program staff</v>
      </c>
      <c r="I427" t="s">
        <v>253</v>
      </c>
      <c r="J427" t="str">
        <f>IF(ISBLANK('10. CJ Diversion'!$C$26),"",'10. CJ Diversion'!$C$26)</f>
        <v/>
      </c>
      <c r="L427" s="158"/>
      <c r="M427" t="str">
        <f>IF(ISBLANK('10. CJ Diversion'!$D$26),"",'10. CJ Diversion'!$D$26)</f>
        <v/>
      </c>
      <c r="N427" t="str">
        <f>IF(ISBLANK('10. CJ Diversion'!$E$26),"",'10. CJ Diversion'!$E$26)</f>
        <v/>
      </c>
    </row>
    <row r="428" spans="1:14" x14ac:dyDescent="0.25">
      <c r="A428" t="str">
        <f>IF(ISBLANK(Instructions!$B$17),"",Instructions!$B$17)</f>
        <v/>
      </c>
      <c r="B428" t="str">
        <f>IF(ISBLANK(Instructions!$B$18),"",Instructions!$B$18)</f>
        <v/>
      </c>
      <c r="C428" s="115" t="s">
        <v>612</v>
      </c>
      <c r="D428" s="95">
        <f>IF(ISBLANK('10. CJ Diversion'!$D$4),"",'10. CJ Diversion'!$D$4)</f>
        <v>45474</v>
      </c>
      <c r="E428" s="95">
        <f>IF(ISBLANK('10. CJ Diversion'!$D$5),"",'10. CJ Diversion'!$D$5)</f>
        <v>45838</v>
      </c>
      <c r="F428" t="s">
        <v>116</v>
      </c>
      <c r="G428" t="s">
        <v>628</v>
      </c>
      <c r="H428" t="str">
        <f>'10. CJ Diversion'!$B$27</f>
        <v># of contacts with post-arrest diversion program participants</v>
      </c>
      <c r="I428" t="s">
        <v>253</v>
      </c>
      <c r="J428" t="str">
        <f>IF(ISBLANK('10. CJ Diversion'!$C$27),"",'10. CJ Diversion'!$C$27)</f>
        <v/>
      </c>
      <c r="L428" s="158"/>
      <c r="M428" t="str">
        <f>IF(ISBLANK('10. CJ Diversion'!$D$27),"",'10. CJ Diversion'!$D$27)</f>
        <v/>
      </c>
      <c r="N428" t="str">
        <f>IF(ISBLANK('10. CJ Diversion'!$E$27),"",'10. CJ Diversion'!$E$27)</f>
        <v/>
      </c>
    </row>
    <row r="429" spans="1:14" x14ac:dyDescent="0.25">
      <c r="A429" t="str">
        <f>IF(ISBLANK(Instructions!$B$17),"",Instructions!$B$17)</f>
        <v/>
      </c>
      <c r="B429" t="str">
        <f>IF(ISBLANK(Instructions!$B$18),"",Instructions!$B$18)</f>
        <v/>
      </c>
      <c r="C429" s="115" t="s">
        <v>612</v>
      </c>
      <c r="D429" s="95">
        <f>IF(ISBLANK('10. CJ Diversion'!$D$4),"",'10. CJ Diversion'!$D$4)</f>
        <v>45474</v>
      </c>
      <c r="E429" s="95">
        <f>IF(ISBLANK('10. CJ Diversion'!$D$5),"",'10. CJ Diversion'!$D$5)</f>
        <v>45838</v>
      </c>
      <c r="F429" t="s">
        <v>116</v>
      </c>
      <c r="G429" t="s">
        <v>629</v>
      </c>
      <c r="H429" t="str">
        <f>'10. CJ Diversion'!$B$28</f>
        <v># of people at intake with no fixed address or address is shelter</v>
      </c>
      <c r="I429" t="s">
        <v>253</v>
      </c>
      <c r="J429" t="str">
        <f>IF(ISBLANK('10. CJ Diversion'!$C$28),"",'10. CJ Diversion'!$C$28)</f>
        <v/>
      </c>
      <c r="L429" s="158"/>
      <c r="M429" t="str">
        <f>IF(ISBLANK('10. CJ Diversion'!$D$28),"",'10. CJ Diversion'!$D$28)</f>
        <v/>
      </c>
      <c r="N429" t="str">
        <f>IF(ISBLANK('10. CJ Diversion'!$E$28),"",'10. CJ Diversion'!$E$28)</f>
        <v/>
      </c>
    </row>
    <row r="430" spans="1:14" x14ac:dyDescent="0.25">
      <c r="A430" t="str">
        <f>IF(ISBLANK(Instructions!$B$17),"",Instructions!$B$17)</f>
        <v/>
      </c>
      <c r="B430" t="str">
        <f>IF(ISBLANK(Instructions!$B$18),"",Instructions!$B$18)</f>
        <v/>
      </c>
      <c r="C430" s="115" t="s">
        <v>612</v>
      </c>
      <c r="D430" s="95">
        <f>IF(ISBLANK('10. CJ Diversion'!$D$4),"",'10. CJ Diversion'!$D$4)</f>
        <v>45474</v>
      </c>
      <c r="E430" s="95">
        <f>IF(ISBLANK('10. CJ Diversion'!$D$5),"",'10. CJ Diversion'!$D$5)</f>
        <v>45838</v>
      </c>
      <c r="F430" t="s">
        <v>116</v>
      </c>
      <c r="G430" t="s">
        <v>630</v>
      </c>
      <c r="H430" t="str">
        <f>'10. CJ Diversion'!$B$30</f>
        <v xml:space="preserve"># of referrals to pre-trial service programs by court staff </v>
      </c>
      <c r="I430" t="s">
        <v>253</v>
      </c>
      <c r="J430" t="str">
        <f>IF(ISBLANK('10. CJ Diversion'!$C$30),"",'10. CJ Diversion'!$C$30)</f>
        <v/>
      </c>
      <c r="L430" s="158"/>
      <c r="M430" t="str">
        <f>IF(ISBLANK('10. CJ Diversion'!$D$30),"",'10. CJ Diversion'!$D$30)</f>
        <v/>
      </c>
      <c r="N430" t="str">
        <f>IF(ISBLANK('10. CJ Diversion'!$E$30),"",'10. CJ Diversion'!$E$30)</f>
        <v/>
      </c>
    </row>
    <row r="431" spans="1:14" x14ac:dyDescent="0.25">
      <c r="A431" t="str">
        <f>IF(ISBLANK(Instructions!$B$17),"",Instructions!$B$17)</f>
        <v/>
      </c>
      <c r="B431" t="str">
        <f>IF(ISBLANK(Instructions!$B$18),"",Instructions!$B$18)</f>
        <v/>
      </c>
      <c r="C431" s="115" t="s">
        <v>612</v>
      </c>
      <c r="D431" s="95">
        <f>IF(ISBLANK('10. CJ Diversion'!$D$4),"",'10. CJ Diversion'!$D$4)</f>
        <v>45474</v>
      </c>
      <c r="E431" s="95">
        <f>IF(ISBLANK('10. CJ Diversion'!$D$5),"",'10. CJ Diversion'!$D$5)</f>
        <v>45838</v>
      </c>
      <c r="F431" t="s">
        <v>116</v>
      </c>
      <c r="G431" t="s">
        <v>631</v>
      </c>
      <c r="H431" t="str">
        <f>'10. CJ Diversion'!$B$31</f>
        <v># of intakes for pre-trial service programs completed</v>
      </c>
      <c r="I431" t="s">
        <v>253</v>
      </c>
      <c r="J431" t="str">
        <f>IF(ISBLANK('10. CJ Diversion'!$C$31),"",'10. CJ Diversion'!$C$31)</f>
        <v/>
      </c>
      <c r="L431" s="158"/>
      <c r="M431" t="str">
        <f>IF(ISBLANK('10. CJ Diversion'!$D$31),"",'10. CJ Diversion'!$D$31)</f>
        <v/>
      </c>
      <c r="N431" t="str">
        <f>IF(ISBLANK('10. CJ Diversion'!$E$31),"",'10. CJ Diversion'!$E$31)</f>
        <v/>
      </c>
    </row>
    <row r="432" spans="1:14" x14ac:dyDescent="0.25">
      <c r="A432" t="str">
        <f>IF(ISBLANK(Instructions!$B$17),"",Instructions!$B$17)</f>
        <v/>
      </c>
      <c r="B432" t="str">
        <f>IF(ISBLANK(Instructions!$B$18),"",Instructions!$B$18)</f>
        <v/>
      </c>
      <c r="C432" s="115" t="s">
        <v>612</v>
      </c>
      <c r="D432" s="95">
        <f>IF(ISBLANK('10. CJ Diversion'!$D$4),"",'10. CJ Diversion'!$D$4)</f>
        <v>45474</v>
      </c>
      <c r="E432" s="95">
        <f>IF(ISBLANK('10. CJ Diversion'!$D$5),"",'10. CJ Diversion'!$D$5)</f>
        <v>45838</v>
      </c>
      <c r="F432" t="s">
        <v>116</v>
      </c>
      <c r="G432" t="s">
        <v>632</v>
      </c>
      <c r="H432" t="str">
        <f>'10. CJ Diversion'!$B$32</f>
        <v># of unique participants enrolled in pre-trial service programs</v>
      </c>
      <c r="I432" t="s">
        <v>253</v>
      </c>
      <c r="J432" t="str">
        <f>IF(ISBLANK('10. CJ Diversion'!$C$32),"",'10. CJ Diversion'!$C$32)</f>
        <v/>
      </c>
      <c r="L432" s="158"/>
      <c r="M432" t="str">
        <f>IF(ISBLANK('10. CJ Diversion'!$D$32),"",'10. CJ Diversion'!$D$32)</f>
        <v/>
      </c>
      <c r="N432" t="str">
        <f>IF(ISBLANK('10. CJ Diversion'!$E$32),"",'10. CJ Diversion'!$E$32)</f>
        <v/>
      </c>
    </row>
    <row r="433" spans="1:14" x14ac:dyDescent="0.25">
      <c r="A433" t="str">
        <f>IF(ISBLANK(Instructions!$B$17),"",Instructions!$B$17)</f>
        <v/>
      </c>
      <c r="B433" t="str">
        <f>IF(ISBLANK(Instructions!$B$18),"",Instructions!$B$18)</f>
        <v/>
      </c>
      <c r="C433" s="115" t="s">
        <v>612</v>
      </c>
      <c r="D433" s="95">
        <f>IF(ISBLANK('10. CJ Diversion'!$D$4),"",'10. CJ Diversion'!$D$4)</f>
        <v>45474</v>
      </c>
      <c r="E433" s="95">
        <f>IF(ISBLANK('10. CJ Diversion'!$D$5),"",'10. CJ Diversion'!$D$5)</f>
        <v>45838</v>
      </c>
      <c r="F433" t="s">
        <v>116</v>
      </c>
      <c r="G433" t="s">
        <v>633</v>
      </c>
      <c r="H433" t="str">
        <f>'10. CJ Diversion'!$B$33</f>
        <v># of contacts with pre-trial service program participants</v>
      </c>
      <c r="I433" t="s">
        <v>253</v>
      </c>
      <c r="J433" t="str">
        <f>IF(ISBLANK('10. CJ Diversion'!$C$33),"",'10. CJ Diversion'!$C$33)</f>
        <v/>
      </c>
      <c r="L433" s="158"/>
      <c r="M433" t="str">
        <f>IF(ISBLANK('10. CJ Diversion'!$D$33),"",'10. CJ Diversion'!$D$33)</f>
        <v/>
      </c>
      <c r="N433" t="str">
        <f>IF(ISBLANK('10. CJ Diversion'!$E$33),"",'10. CJ Diversion'!$E$33)</f>
        <v/>
      </c>
    </row>
    <row r="434" spans="1:14" x14ac:dyDescent="0.25">
      <c r="A434" t="str">
        <f>IF(ISBLANK(Instructions!$B$17),"",Instructions!$B$17)</f>
        <v/>
      </c>
      <c r="B434" t="str">
        <f>IF(ISBLANK(Instructions!$B$18),"",Instructions!$B$18)</f>
        <v/>
      </c>
      <c r="C434" s="115" t="s">
        <v>612</v>
      </c>
      <c r="D434" s="95">
        <f>IF(ISBLANK('10. CJ Diversion'!$D$4),"",'10. CJ Diversion'!$D$4)</f>
        <v>45474</v>
      </c>
      <c r="E434" s="95">
        <f>IF(ISBLANK('10. CJ Diversion'!$D$5),"",'10. CJ Diversion'!$D$5)</f>
        <v>45838</v>
      </c>
      <c r="F434" t="s">
        <v>116</v>
      </c>
      <c r="G434" t="s">
        <v>634</v>
      </c>
      <c r="H434" t="str">
        <f>'10. CJ Diversion'!$B$34</f>
        <v># of initial hearings annually for people identified as having opioid use disorder</v>
      </c>
      <c r="I434" t="s">
        <v>253</v>
      </c>
      <c r="J434" t="str">
        <f>IF(ISBLANK('10. CJ Diversion'!$C$34),"",'10. CJ Diversion'!$C$34)</f>
        <v/>
      </c>
      <c r="L434" s="158"/>
      <c r="M434" t="str">
        <f>IF(ISBLANK('10. CJ Diversion'!$D$34),"",'10. CJ Diversion'!$D$34)</f>
        <v/>
      </c>
      <c r="N434" t="str">
        <f>IF(ISBLANK('10. CJ Diversion'!$E$34),"",'10. CJ Diversion'!$E$34)</f>
        <v/>
      </c>
    </row>
    <row r="435" spans="1:14" x14ac:dyDescent="0.25">
      <c r="A435" t="str">
        <f>IF(ISBLANK(Instructions!$B$17),"",Instructions!$B$17)</f>
        <v/>
      </c>
      <c r="B435" t="str">
        <f>IF(ISBLANK(Instructions!$B$18),"",Instructions!$B$18)</f>
        <v/>
      </c>
      <c r="C435" s="115" t="s">
        <v>612</v>
      </c>
      <c r="D435" s="95">
        <f>IF(ISBLANK('10. CJ Diversion'!$D$4),"",'10. CJ Diversion'!$D$4)</f>
        <v>45474</v>
      </c>
      <c r="E435" s="95">
        <f>IF(ISBLANK('10. CJ Diversion'!$D$5),"",'10. CJ Diversion'!$D$5)</f>
        <v>45838</v>
      </c>
      <c r="F435" t="s">
        <v>116</v>
      </c>
      <c r="G435" t="s">
        <v>635</v>
      </c>
      <c r="H435" t="str">
        <f>'10. CJ Diversion'!$B$36</f>
        <v># of participants who use opioids and/or have OUD, referred to addiction treatment</v>
      </c>
      <c r="I435" t="s">
        <v>253</v>
      </c>
      <c r="J435" t="str">
        <f>IF(ISBLANK('10. CJ Diversion'!$C$36),"",'10. CJ Diversion'!$C$36)</f>
        <v/>
      </c>
      <c r="L435" s="158"/>
      <c r="M435" t="str">
        <f>IF(ISBLANK('10. CJ Diversion'!$D$36),"",'10. CJ Diversion'!$D$36)</f>
        <v/>
      </c>
      <c r="N435" t="str">
        <f>IF(ISBLANK('10. CJ Diversion'!$E$36),"",'10. CJ Diversion'!$E$36)</f>
        <v/>
      </c>
    </row>
    <row r="436" spans="1:14" x14ac:dyDescent="0.25">
      <c r="A436" t="str">
        <f>IF(ISBLANK(Instructions!$B$17),"",Instructions!$B$17)</f>
        <v/>
      </c>
      <c r="B436" t="str">
        <f>IF(ISBLANK(Instructions!$B$18),"",Instructions!$B$18)</f>
        <v/>
      </c>
      <c r="C436" s="115" t="s">
        <v>612</v>
      </c>
      <c r="D436" s="95">
        <f>IF(ISBLANK('10. CJ Diversion'!$D$4),"",'10. CJ Diversion'!$D$4)</f>
        <v>45474</v>
      </c>
      <c r="E436" s="95">
        <f>IF(ISBLANK('10. CJ Diversion'!$D$5),"",'10. CJ Diversion'!$D$5)</f>
        <v>45838</v>
      </c>
      <c r="F436" t="s">
        <v>116</v>
      </c>
      <c r="G436" t="s">
        <v>636</v>
      </c>
      <c r="H436" t="str">
        <f>'10. CJ Diversion'!$B$37</f>
        <v xml:space="preserve"># of participants who use opioids and/or have OUD, referred to recovery supports (e.g., employment services, housing services, etc.) </v>
      </c>
      <c r="I436" t="s">
        <v>253</v>
      </c>
      <c r="J436" t="str">
        <f>IF(ISBLANK('10. CJ Diversion'!$C$37),"",'10. CJ Diversion'!$C$37)</f>
        <v/>
      </c>
      <c r="L436" s="158"/>
      <c r="M436" t="str">
        <f>IF(ISBLANK('10. CJ Diversion'!$D$37),"",'10. CJ Diversion'!$D$37)</f>
        <v/>
      </c>
      <c r="N436" t="str">
        <f>IF(ISBLANK('10. CJ Diversion'!$E$37),"",'10. CJ Diversion'!$E$37)</f>
        <v/>
      </c>
    </row>
    <row r="437" spans="1:14" x14ac:dyDescent="0.25">
      <c r="A437" t="str">
        <f>IF(ISBLANK(Instructions!$B$17),"",Instructions!$B$17)</f>
        <v/>
      </c>
      <c r="B437" t="str">
        <f>IF(ISBLANK(Instructions!$B$18),"",Instructions!$B$18)</f>
        <v/>
      </c>
      <c r="C437" s="115" t="s">
        <v>612</v>
      </c>
      <c r="D437" s="95">
        <f>IF(ISBLANK('10. CJ Diversion'!$D$4),"",'10. CJ Diversion'!$D$4)</f>
        <v>45474</v>
      </c>
      <c r="E437" s="95">
        <f>IF(ISBLANK('10. CJ Diversion'!$D$5),"",'10. CJ Diversion'!$D$5)</f>
        <v>45838</v>
      </c>
      <c r="F437" t="s">
        <v>116</v>
      </c>
      <c r="G437" t="s">
        <v>637</v>
      </c>
      <c r="H437" t="str">
        <f>'10. CJ Diversion'!$B$38</f>
        <v xml:space="preserve"># of participants who use opioids and/or have OUD, referred to harm reduction services (e.g., syringe and supply access, overdose prevention education, disease prevention, etc.) </v>
      </c>
      <c r="I437" t="s">
        <v>253</v>
      </c>
      <c r="J437" t="str">
        <f>IF(ISBLANK('10. CJ Diversion'!$C$38),"",'10. CJ Diversion'!$C$38)</f>
        <v/>
      </c>
      <c r="L437" s="158"/>
      <c r="M437" t="str">
        <f>IF(ISBLANK('10. CJ Diversion'!$D$38),"",'10. CJ Diversion'!$D$38)</f>
        <v/>
      </c>
      <c r="N437" t="str">
        <f>IF(ISBLANK('10. CJ Diversion'!$E$38),"",'10. CJ Diversion'!$E$38)</f>
        <v/>
      </c>
    </row>
    <row r="438" spans="1:14" x14ac:dyDescent="0.25">
      <c r="A438" t="str">
        <f>IF(ISBLANK(Instructions!$B$17),"",Instructions!$B$17)</f>
        <v/>
      </c>
      <c r="B438" t="str">
        <f>IF(ISBLANK(Instructions!$B$18),"",Instructions!$B$18)</f>
        <v/>
      </c>
      <c r="C438" s="115" t="s">
        <v>612</v>
      </c>
      <c r="D438" s="95">
        <f>IF(ISBLANK('10. CJ Diversion'!$D$4),"",'10. CJ Diversion'!$D$4)</f>
        <v>45474</v>
      </c>
      <c r="E438" s="95">
        <f>IF(ISBLANK('10. CJ Diversion'!$D$5),"",'10. CJ Diversion'!$D$5)</f>
        <v>45838</v>
      </c>
      <c r="F438" t="s">
        <v>116</v>
      </c>
      <c r="G438" t="s">
        <v>638</v>
      </c>
      <c r="H438" t="str">
        <f>'10. CJ Diversion'!$B$39</f>
        <v># of participants who use opioids and/or have OUD, referred to primary healthcare</v>
      </c>
      <c r="I438" t="s">
        <v>253</v>
      </c>
      <c r="J438" t="str">
        <f>IF(ISBLANK('10. CJ Diversion'!$C$39),"",'10. CJ Diversion'!$C$39)</f>
        <v/>
      </c>
      <c r="L438" s="158"/>
      <c r="M438" t="str">
        <f>IF(ISBLANK('10. CJ Diversion'!$D$39),"",'10. CJ Diversion'!$D$39)</f>
        <v/>
      </c>
      <c r="N438" t="str">
        <f>IF(ISBLANK('10. CJ Diversion'!$E$39),"",'10. CJ Diversion'!$E$39)</f>
        <v/>
      </c>
    </row>
    <row r="439" spans="1:14" x14ac:dyDescent="0.25">
      <c r="A439" t="str">
        <f>IF(ISBLANK(Instructions!$B$17),"",Instructions!$B$17)</f>
        <v/>
      </c>
      <c r="B439" t="str">
        <f>IF(ISBLANK(Instructions!$B$18),"",Instructions!$B$18)</f>
        <v/>
      </c>
      <c r="C439" s="115" t="s">
        <v>612</v>
      </c>
      <c r="D439" s="95">
        <f>IF(ISBLANK('10. CJ Diversion'!$D$4),"",'10. CJ Diversion'!$D$4)</f>
        <v>45474</v>
      </c>
      <c r="E439" s="95">
        <f>IF(ISBLANK('10. CJ Diversion'!$D$5),"",'10. CJ Diversion'!$D$5)</f>
        <v>45838</v>
      </c>
      <c r="F439" t="s">
        <v>116</v>
      </c>
      <c r="G439" t="s">
        <v>639</v>
      </c>
      <c r="H439" t="str">
        <f>'10. CJ Diversion'!$B$40</f>
        <v># of participants who use opioids and/or have OUD, referred to other services</v>
      </c>
      <c r="I439" t="s">
        <v>253</v>
      </c>
      <c r="J439" t="str">
        <f>IF(ISBLANK('10. CJ Diversion'!$C$40),"",'10. CJ Diversion'!$C$40)</f>
        <v/>
      </c>
      <c r="L439" s="158"/>
      <c r="M439" t="str">
        <f>IF(ISBLANK('10. CJ Diversion'!$D$40),"",'10. CJ Diversion'!$D$40)</f>
        <v/>
      </c>
      <c r="N439" t="str">
        <f>IF(ISBLANK('10. CJ Diversion'!$E$40),"",'10. CJ Diversion'!$E$40)</f>
        <v/>
      </c>
    </row>
    <row r="440" spans="1:14" x14ac:dyDescent="0.25">
      <c r="A440" t="str">
        <f>IF(ISBLANK(Instructions!$B$17),"",Instructions!$B$17)</f>
        <v/>
      </c>
      <c r="B440" t="str">
        <f>IF(ISBLANK(Instructions!$B$18),"",Instructions!$B$18)</f>
        <v/>
      </c>
      <c r="C440" s="115" t="s">
        <v>612</v>
      </c>
      <c r="D440" s="95">
        <f>IF(ISBLANK('10. CJ Diversion'!$D$4),"",'10. CJ Diversion'!$D$4)</f>
        <v>45474</v>
      </c>
      <c r="E440" s="95">
        <f>IF(ISBLANK('10. CJ Diversion'!$D$5),"",'10. CJ Diversion'!$D$5)</f>
        <v>45838</v>
      </c>
      <c r="F440" t="s">
        <v>116</v>
      </c>
      <c r="G440" t="s">
        <v>640</v>
      </c>
      <c r="H440" t="str">
        <f>'10. CJ Diversion'!$B$42</f>
        <v># of participants who use opioids and/or have OUD, provided addiction treatment</v>
      </c>
      <c r="I440" t="s">
        <v>253</v>
      </c>
      <c r="J440" t="str">
        <f>IF(ISBLANK('10. CJ Diversion'!$C$42),"",'10. CJ Diversion'!$C$42)</f>
        <v/>
      </c>
      <c r="L440" s="158"/>
      <c r="M440" t="str">
        <f>IF(ISBLANK('10. CJ Diversion'!$D$42),"",'10. CJ Diversion'!$D$42)</f>
        <v/>
      </c>
      <c r="N440" t="str">
        <f>IF(ISBLANK('10. CJ Diversion'!$E$42),"",'10. CJ Diversion'!$E$42)</f>
        <v/>
      </c>
    </row>
    <row r="441" spans="1:14" x14ac:dyDescent="0.25">
      <c r="A441" t="str">
        <f>IF(ISBLANK(Instructions!$B$17),"",Instructions!$B$17)</f>
        <v/>
      </c>
      <c r="B441" t="str">
        <f>IF(ISBLANK(Instructions!$B$18),"",Instructions!$B$18)</f>
        <v/>
      </c>
      <c r="C441" s="115" t="s">
        <v>612</v>
      </c>
      <c r="D441" s="95">
        <f>IF(ISBLANK('10. CJ Diversion'!$D$4),"",'10. CJ Diversion'!$D$4)</f>
        <v>45474</v>
      </c>
      <c r="E441" s="95">
        <f>IF(ISBLANK('10. CJ Diversion'!$D$5),"",'10. CJ Diversion'!$D$5)</f>
        <v>45838</v>
      </c>
      <c r="F441" t="s">
        <v>116</v>
      </c>
      <c r="G441" t="s">
        <v>641</v>
      </c>
      <c r="H441" t="str">
        <f>'10. CJ Diversion'!$B$43</f>
        <v># of participants who use opioids and/or have OUD, provided with recovery support services (e.g., employment services, housing services, etc.)</v>
      </c>
      <c r="I441" t="s">
        <v>253</v>
      </c>
      <c r="J441" t="str">
        <f>IF(ISBLANK('10. CJ Diversion'!$C$43),"",'10. CJ Diversion'!$C$43)</f>
        <v/>
      </c>
      <c r="L441" s="158"/>
      <c r="M441" t="str">
        <f>IF(ISBLANK('10. CJ Diversion'!$D$43),"",'10. CJ Diversion'!$D$43)</f>
        <v/>
      </c>
      <c r="N441" t="str">
        <f>IF(ISBLANK('10. CJ Diversion'!$E$43),"",'10. CJ Diversion'!$E$43)</f>
        <v/>
      </c>
    </row>
    <row r="442" spans="1:14" x14ac:dyDescent="0.25">
      <c r="A442" t="str">
        <f>IF(ISBLANK(Instructions!$B$17),"",Instructions!$B$17)</f>
        <v/>
      </c>
      <c r="B442" t="str">
        <f>IF(ISBLANK(Instructions!$B$18),"",Instructions!$B$18)</f>
        <v/>
      </c>
      <c r="C442" s="115" t="s">
        <v>612</v>
      </c>
      <c r="D442" s="95">
        <f>IF(ISBLANK('10. CJ Diversion'!$D$4),"",'10. CJ Diversion'!$D$4)</f>
        <v>45474</v>
      </c>
      <c r="E442" s="95">
        <f>IF(ISBLANK('10. CJ Diversion'!$D$5),"",'10. CJ Diversion'!$D$5)</f>
        <v>45838</v>
      </c>
      <c r="F442" t="s">
        <v>116</v>
      </c>
      <c r="G442" t="s">
        <v>642</v>
      </c>
      <c r="H442" t="str">
        <f>'10. CJ Diversion'!$B$44</f>
        <v># of participants who use opioids and/or have OUD, provided with harm reduction services</v>
      </c>
      <c r="I442" t="s">
        <v>253</v>
      </c>
      <c r="J442" t="str">
        <f>IF(ISBLANK('10. CJ Diversion'!$C$44),"",'10. CJ Diversion'!$C$44)</f>
        <v/>
      </c>
      <c r="L442" s="158"/>
      <c r="M442" t="str">
        <f>IF(ISBLANK('10. CJ Diversion'!$D$44),"",'10. CJ Diversion'!$D$44)</f>
        <v/>
      </c>
      <c r="N442" t="str">
        <f>IF(ISBLANK('10. CJ Diversion'!$E$44),"",'10. CJ Diversion'!$E$44)</f>
        <v/>
      </c>
    </row>
    <row r="443" spans="1:14" x14ac:dyDescent="0.25">
      <c r="A443" t="str">
        <f>IF(ISBLANK(Instructions!$B$17),"",Instructions!$B$17)</f>
        <v/>
      </c>
      <c r="B443" t="str">
        <f>IF(ISBLANK(Instructions!$B$18),"",Instructions!$B$18)</f>
        <v/>
      </c>
      <c r="C443" s="115" t="s">
        <v>612</v>
      </c>
      <c r="D443" s="95">
        <f>IF(ISBLANK('10. CJ Diversion'!$D$4),"",'10. CJ Diversion'!$D$4)</f>
        <v>45474</v>
      </c>
      <c r="E443" s="95">
        <f>IF(ISBLANK('10. CJ Diversion'!$D$5),"",'10. CJ Diversion'!$D$5)</f>
        <v>45838</v>
      </c>
      <c r="F443" t="s">
        <v>116</v>
      </c>
      <c r="G443" t="s">
        <v>643</v>
      </c>
      <c r="H443" t="str">
        <f>'10. CJ Diversion'!$B$45</f>
        <v># of participants who use opioids and/or have OUD, provided with primary healthcare services</v>
      </c>
      <c r="I443" t="s">
        <v>253</v>
      </c>
      <c r="J443" t="str">
        <f>IF(ISBLANK('10. CJ Diversion'!$C$45),"",'10. CJ Diversion'!$C$45)</f>
        <v/>
      </c>
      <c r="L443" s="158"/>
      <c r="M443" t="str">
        <f>IF(ISBLANK('10. CJ Diversion'!$D$45),"",'10. CJ Diversion'!$D$45)</f>
        <v/>
      </c>
      <c r="N443" t="str">
        <f>IF(ISBLANK('10. CJ Diversion'!$E$45),"",'10. CJ Diversion'!$E$45)</f>
        <v/>
      </c>
    </row>
    <row r="444" spans="1:14" x14ac:dyDescent="0.25">
      <c r="A444" t="str">
        <f>IF(ISBLANK(Instructions!$B$17),"",Instructions!$B$17)</f>
        <v/>
      </c>
      <c r="B444" t="str">
        <f>IF(ISBLANK(Instructions!$B$18),"",Instructions!$B$18)</f>
        <v/>
      </c>
      <c r="C444" s="115" t="s">
        <v>612</v>
      </c>
      <c r="D444" s="95">
        <f>IF(ISBLANK('10. CJ Diversion'!$D$4),"",'10. CJ Diversion'!$D$4)</f>
        <v>45474</v>
      </c>
      <c r="E444" s="95">
        <f>IF(ISBLANK('10. CJ Diversion'!$D$5),"",'10. CJ Diversion'!$D$5)</f>
        <v>45838</v>
      </c>
      <c r="F444" t="s">
        <v>116</v>
      </c>
      <c r="G444" t="s">
        <v>644</v>
      </c>
      <c r="H444" t="str">
        <f>'10. CJ Diversion'!$B$46</f>
        <v># of participants who use opioids and/or have OUD, provided with other services</v>
      </c>
      <c r="I444" t="s">
        <v>253</v>
      </c>
      <c r="J444" t="str">
        <f>IF(ISBLANK('10. CJ Diversion'!$C$46),"",'10. CJ Diversion'!$C$46)</f>
        <v/>
      </c>
      <c r="L444" s="158"/>
      <c r="M444" t="str">
        <f>IF(ISBLANK('10. CJ Diversion'!$D$46),"",'10. CJ Diversion'!$D$46)</f>
        <v/>
      </c>
      <c r="N444" t="str">
        <f>IF(ISBLANK('10. CJ Diversion'!$E$46),"",'10. CJ Diversion'!$E$46)</f>
        <v/>
      </c>
    </row>
    <row r="445" spans="1:14" x14ac:dyDescent="0.25">
      <c r="A445" t="str">
        <f>IF(ISBLANK(Instructions!$B$17),"",Instructions!$B$17)</f>
        <v/>
      </c>
      <c r="B445" t="str">
        <f>IF(ISBLANK(Instructions!$B$18),"",Instructions!$B$18)</f>
        <v/>
      </c>
      <c r="C445" s="115" t="s">
        <v>612</v>
      </c>
      <c r="D445" s="95">
        <f>IF(ISBLANK('10. CJ Diversion'!$D$4),"",'10. CJ Diversion'!$D$4)</f>
        <v>45474</v>
      </c>
      <c r="E445" s="95">
        <f>IF(ISBLANK('10. CJ Diversion'!$D$5),"",'10. CJ Diversion'!$D$5)</f>
        <v>45838</v>
      </c>
      <c r="F445" t="s">
        <v>116</v>
      </c>
      <c r="G445" t="s">
        <v>645</v>
      </c>
      <c r="H445" t="str">
        <f>'10. CJ Diversion'!$B$48</f>
        <v># of naloxone kits provided</v>
      </c>
      <c r="I445" t="s">
        <v>253</v>
      </c>
      <c r="J445" t="str">
        <f>IF(ISBLANK('10. CJ Diversion'!$C$48),"",'10. CJ Diversion'!$C$48)</f>
        <v/>
      </c>
      <c r="L445" s="158"/>
      <c r="M445" t="str">
        <f>IF(ISBLANK('10. CJ Diversion'!$D$48),"",'10. CJ Diversion'!$D$48)</f>
        <v/>
      </c>
      <c r="N445" t="str">
        <f>IF(ISBLANK('10. CJ Diversion'!$E$48),"",'10. CJ Diversion'!$E$48)</f>
        <v/>
      </c>
    </row>
    <row r="446" spans="1:14" x14ac:dyDescent="0.25">
      <c r="A446" t="str">
        <f>IF(ISBLANK(Instructions!$B$17),"",Instructions!$B$17)</f>
        <v/>
      </c>
      <c r="B446" t="str">
        <f>IF(ISBLANK(Instructions!$B$18),"",Instructions!$B$18)</f>
        <v/>
      </c>
      <c r="C446" s="115" t="s">
        <v>612</v>
      </c>
      <c r="D446" s="95">
        <f>IF(ISBLANK('10. CJ Diversion'!$D$4),"",'10. CJ Diversion'!$D$4)</f>
        <v>45474</v>
      </c>
      <c r="E446" s="95">
        <f>IF(ISBLANK('10. CJ Diversion'!$D$5),"",'10. CJ Diversion'!$D$5)</f>
        <v>45838</v>
      </c>
      <c r="F446" t="s">
        <v>116</v>
      </c>
      <c r="G446" t="s">
        <v>646</v>
      </c>
      <c r="H446" t="str">
        <f>IF(ISBLANK('10. CJ Diversion'!$B$49),"",'10. CJ Diversion'!$B$49)</f>
        <v/>
      </c>
      <c r="I446" t="s">
        <v>253</v>
      </c>
      <c r="J446" t="str">
        <f>IF(ISBLANK('10. CJ Diversion'!$C$49),"",'10. CJ Diversion'!$C$49)</f>
        <v/>
      </c>
      <c r="L446" s="158"/>
      <c r="M446" t="str">
        <f>IF(ISBLANK('10. CJ Diversion'!$D$49),"",'10. CJ Diversion'!$D$49)</f>
        <v/>
      </c>
      <c r="N446" t="str">
        <f>IF(ISBLANK('10. CJ Diversion'!$E$49),"",'10. CJ Diversion'!$E$49)</f>
        <v/>
      </c>
    </row>
    <row r="447" spans="1:14" x14ac:dyDescent="0.25">
      <c r="A447" t="str">
        <f>IF(ISBLANK(Instructions!$B$17),"",Instructions!$B$17)</f>
        <v/>
      </c>
      <c r="B447" t="str">
        <f>IF(ISBLANK(Instructions!$B$18),"",Instructions!$B$18)</f>
        <v/>
      </c>
      <c r="C447" s="115" t="s">
        <v>612</v>
      </c>
      <c r="D447" s="95">
        <f>IF(ISBLANK('10. CJ Diversion'!$D$4),"",'10. CJ Diversion'!$D$4)</f>
        <v>45474</v>
      </c>
      <c r="E447" s="95">
        <f>IF(ISBLANK('10. CJ Diversion'!$D$5),"",'10. CJ Diversion'!$D$5)</f>
        <v>45838</v>
      </c>
      <c r="F447" t="s">
        <v>116</v>
      </c>
      <c r="G447" t="s">
        <v>647</v>
      </c>
      <c r="H447" t="str">
        <f>IF(ISBLANK('10. CJ Diversion'!$B$50),"",'10. CJ Diversion'!$B$50)</f>
        <v/>
      </c>
      <c r="I447" t="s">
        <v>253</v>
      </c>
      <c r="J447" t="str">
        <f>IF(ISBLANK('10. CJ Diversion'!$C$50),"",'10. CJ Diversion'!$C$50)</f>
        <v/>
      </c>
      <c r="L447" s="158"/>
      <c r="M447" t="str">
        <f>IF(ISBLANK('10. CJ Diversion'!$D$50),"",'10. CJ Diversion'!$D$50)</f>
        <v/>
      </c>
      <c r="N447" t="str">
        <f>IF(ISBLANK('10. CJ Diversion'!$E$50),"",'10. CJ Diversion'!$E$50)</f>
        <v/>
      </c>
    </row>
    <row r="448" spans="1:14" x14ac:dyDescent="0.25">
      <c r="A448" t="str">
        <f>IF(ISBLANK(Instructions!$B$17),"",Instructions!$B$17)</f>
        <v/>
      </c>
      <c r="B448" t="str">
        <f>IF(ISBLANK(Instructions!$B$18),"",Instructions!$B$18)</f>
        <v/>
      </c>
      <c r="C448" s="115" t="s">
        <v>612</v>
      </c>
      <c r="D448" s="95">
        <f>IF(ISBLANK('10. CJ Diversion'!$D$4),"",'10. CJ Diversion'!$D$4)</f>
        <v>45474</v>
      </c>
      <c r="E448" s="95">
        <f>IF(ISBLANK('10. CJ Diversion'!$D$5),"",'10. CJ Diversion'!$D$5)</f>
        <v>45838</v>
      </c>
      <c r="F448" t="s">
        <v>116</v>
      </c>
      <c r="G448" t="s">
        <v>648</v>
      </c>
      <c r="H448" t="str">
        <f>IF(ISBLANK('10. CJ Diversion'!$B$51),"",'10. CJ Diversion'!$B$51)</f>
        <v/>
      </c>
      <c r="I448" t="s">
        <v>253</v>
      </c>
      <c r="J448" t="str">
        <f>IF(ISBLANK('10. CJ Diversion'!$C$51),"",'10. CJ Diversion'!$C$51)</f>
        <v/>
      </c>
      <c r="L448" s="158"/>
      <c r="M448" t="str">
        <f>IF(ISBLANK('10. CJ Diversion'!$D$51),"",'10. CJ Diversion'!$D$51)</f>
        <v/>
      </c>
      <c r="N448" t="str">
        <f>IF(ISBLANK('10. CJ Diversion'!$E$51),"",'10. CJ Diversion'!$E$51)</f>
        <v/>
      </c>
    </row>
    <row r="449" spans="1:14" x14ac:dyDescent="0.25">
      <c r="A449" t="str">
        <f>IF(ISBLANK(Instructions!$B$17),"",Instructions!$B$17)</f>
        <v/>
      </c>
      <c r="B449" t="str">
        <f>IF(ISBLANK(Instructions!$B$18),"",Instructions!$B$18)</f>
        <v/>
      </c>
      <c r="C449" s="115" t="s">
        <v>612</v>
      </c>
      <c r="D449" s="95">
        <f>IF(ISBLANK('10. CJ Diversion'!$D$4),"",'10. CJ Diversion'!$D$4)</f>
        <v>45474</v>
      </c>
      <c r="E449" s="95">
        <f>IF(ISBLANK('10. CJ Diversion'!$D$5),"",'10. CJ Diversion'!$D$5)</f>
        <v>45838</v>
      </c>
      <c r="F449" t="s">
        <v>116</v>
      </c>
      <c r="G449" t="s">
        <v>649</v>
      </c>
      <c r="H449" t="str">
        <f>'10. CJ Diversion'!$B$55</f>
        <v># of unique participants, who use opioids and/or have OUD, served</v>
      </c>
      <c r="I449" t="s">
        <v>385</v>
      </c>
      <c r="L449" s="158"/>
      <c r="N449" t="str">
        <f>IF(ISBLANK('10. CJ Diversion'!$E$55),"",'10. CJ Diversion'!$E$55)</f>
        <v/>
      </c>
    </row>
    <row r="450" spans="1:14" x14ac:dyDescent="0.25">
      <c r="A450" t="str">
        <f>IF(ISBLANK(Instructions!$B$17),"",Instructions!$B$17)</f>
        <v/>
      </c>
      <c r="B450" t="str">
        <f>IF(ISBLANK(Instructions!$B$18),"",Instructions!$B$18)</f>
        <v/>
      </c>
      <c r="C450" s="115" t="s">
        <v>612</v>
      </c>
      <c r="D450" s="95">
        <f>IF(ISBLANK('10. CJ Diversion'!$D$4),"",'10. CJ Diversion'!$D$4)</f>
        <v>45474</v>
      </c>
      <c r="E450" s="95">
        <f>IF(ISBLANK('10. CJ Diversion'!$D$5),"",'10. CJ Diversion'!$D$5)</f>
        <v>45838</v>
      </c>
      <c r="F450" t="s">
        <v>116</v>
      </c>
      <c r="G450" t="s">
        <v>649</v>
      </c>
      <c r="H450" t="str">
        <f>'10. CJ Diversion'!$B$55</f>
        <v># of unique participants, who use opioids and/or have OUD, served</v>
      </c>
      <c r="I450" s="105" t="s">
        <v>343</v>
      </c>
      <c r="J450" t="str">
        <f>IF(ISBLANK('10. CJ Diversion'!$C$57),"",'10. CJ Diversion'!$C$57)</f>
        <v/>
      </c>
      <c r="L450" s="158"/>
      <c r="N450" t="str">
        <f>IF(ISBLANK('10. CJ Diversion'!E57),"",'10. CJ Diversion'!E57)</f>
        <v/>
      </c>
    </row>
    <row r="451" spans="1:14" x14ac:dyDescent="0.25">
      <c r="A451" t="str">
        <f>IF(ISBLANK(Instructions!$B$17),"",Instructions!$B$17)</f>
        <v/>
      </c>
      <c r="B451" t="str">
        <f>IF(ISBLANK(Instructions!$B$18),"",Instructions!$B$18)</f>
        <v/>
      </c>
      <c r="C451" s="115" t="s">
        <v>612</v>
      </c>
      <c r="D451" s="95">
        <f>IF(ISBLANK('10. CJ Diversion'!$D$4),"",'10. CJ Diversion'!$D$4)</f>
        <v>45474</v>
      </c>
      <c r="E451" s="95">
        <f>IF(ISBLANK('10. CJ Diversion'!$D$5),"",'10. CJ Diversion'!$D$5)</f>
        <v>45838</v>
      </c>
      <c r="F451" t="s">
        <v>116</v>
      </c>
      <c r="G451" t="s">
        <v>649</v>
      </c>
      <c r="H451" t="str">
        <f>'10. CJ Diversion'!$B$55</f>
        <v># of unique participants, who use opioids and/or have OUD, served</v>
      </c>
      <c r="I451" s="105" t="s">
        <v>344</v>
      </c>
      <c r="J451" t="str">
        <f>IF(ISBLANK('10. CJ Diversion'!$C$58),"",'10. CJ Diversion'!$C$58)</f>
        <v/>
      </c>
      <c r="L451" s="158"/>
      <c r="N451" t="str">
        <f>IF(ISBLANK('10. CJ Diversion'!E58),"",'10. CJ Diversion'!E58)</f>
        <v/>
      </c>
    </row>
    <row r="452" spans="1:14" x14ac:dyDescent="0.25">
      <c r="A452" t="str">
        <f>IF(ISBLANK(Instructions!$B$17),"",Instructions!$B$17)</f>
        <v/>
      </c>
      <c r="B452" t="str">
        <f>IF(ISBLANK(Instructions!$B$18),"",Instructions!$B$18)</f>
        <v/>
      </c>
      <c r="C452" s="115" t="s">
        <v>612</v>
      </c>
      <c r="D452" s="95">
        <f>IF(ISBLANK('10. CJ Diversion'!$D$4),"",'10. CJ Diversion'!$D$4)</f>
        <v>45474</v>
      </c>
      <c r="E452" s="95">
        <f>IF(ISBLANK('10. CJ Diversion'!$D$5),"",'10. CJ Diversion'!$D$5)</f>
        <v>45838</v>
      </c>
      <c r="F452" t="s">
        <v>116</v>
      </c>
      <c r="G452" t="s">
        <v>649</v>
      </c>
      <c r="H452" t="str">
        <f>'10. CJ Diversion'!$B$55</f>
        <v># of unique participants, who use opioids and/or have OUD, served</v>
      </c>
      <c r="I452" s="105" t="s">
        <v>345</v>
      </c>
      <c r="J452" t="str">
        <f>IF(ISBLANK('10. CJ Diversion'!$C$59),"",'10. CJ Diversion'!$C$59)</f>
        <v/>
      </c>
      <c r="L452" s="158"/>
      <c r="N452" t="str">
        <f>IF(ISBLANK('10. CJ Diversion'!E59),"",'10. CJ Diversion'!E59)</f>
        <v/>
      </c>
    </row>
    <row r="453" spans="1:14" x14ac:dyDescent="0.25">
      <c r="A453" t="str">
        <f>IF(ISBLANK(Instructions!$B$17),"",Instructions!$B$17)</f>
        <v/>
      </c>
      <c r="B453" t="str">
        <f>IF(ISBLANK(Instructions!$B$18),"",Instructions!$B$18)</f>
        <v/>
      </c>
      <c r="C453" s="115" t="s">
        <v>612</v>
      </c>
      <c r="D453" s="95">
        <f>IF(ISBLANK('10. CJ Diversion'!$D$4),"",'10. CJ Diversion'!$D$4)</f>
        <v>45474</v>
      </c>
      <c r="E453" s="95">
        <f>IF(ISBLANK('10. CJ Diversion'!$D$5),"",'10. CJ Diversion'!$D$5)</f>
        <v>45838</v>
      </c>
      <c r="F453" t="s">
        <v>116</v>
      </c>
      <c r="G453" t="s">
        <v>649</v>
      </c>
      <c r="H453" t="str">
        <f>'10. CJ Diversion'!$B$55</f>
        <v># of unique participants, who use opioids and/or have OUD, served</v>
      </c>
      <c r="I453" s="105" t="s">
        <v>346</v>
      </c>
      <c r="J453" t="str">
        <f>IF(ISBLANK('10. CJ Diversion'!$C$60),"",'10. CJ Diversion'!$C$60)</f>
        <v/>
      </c>
      <c r="L453" s="158"/>
      <c r="N453" t="str">
        <f>IF(ISBLANK('10. CJ Diversion'!E60),"",'10. CJ Diversion'!E60)</f>
        <v/>
      </c>
    </row>
    <row r="454" spans="1:14" x14ac:dyDescent="0.25">
      <c r="A454" t="str">
        <f>IF(ISBLANK(Instructions!$B$17),"",Instructions!$B$17)</f>
        <v/>
      </c>
      <c r="B454" t="str">
        <f>IF(ISBLANK(Instructions!$B$18),"",Instructions!$B$18)</f>
        <v/>
      </c>
      <c r="C454" s="115" t="s">
        <v>612</v>
      </c>
      <c r="D454" s="95">
        <f>IF(ISBLANK('10. CJ Diversion'!$D$4),"",'10. CJ Diversion'!$D$4)</f>
        <v>45474</v>
      </c>
      <c r="E454" s="95">
        <f>IF(ISBLANK('10. CJ Diversion'!$D$5),"",'10. CJ Diversion'!$D$5)</f>
        <v>45838</v>
      </c>
      <c r="F454" t="s">
        <v>116</v>
      </c>
      <c r="G454" t="s">
        <v>649</v>
      </c>
      <c r="H454" t="str">
        <f>'10. CJ Diversion'!$B$55</f>
        <v># of unique participants, who use opioids and/or have OUD, served</v>
      </c>
      <c r="I454" s="105" t="s">
        <v>347</v>
      </c>
      <c r="J454" t="str">
        <f>IF(ISBLANK('10. CJ Diversion'!$C$61),"",'10. CJ Diversion'!$C$61)</f>
        <v/>
      </c>
      <c r="L454" s="158"/>
      <c r="N454" t="str">
        <f>IF(ISBLANK('10. CJ Diversion'!E61),"",'10. CJ Diversion'!E61)</f>
        <v/>
      </c>
    </row>
    <row r="455" spans="1:14" x14ac:dyDescent="0.25">
      <c r="A455" t="str">
        <f>IF(ISBLANK(Instructions!$B$17),"",Instructions!$B$17)</f>
        <v/>
      </c>
      <c r="B455" t="str">
        <f>IF(ISBLANK(Instructions!$B$18),"",Instructions!$B$18)</f>
        <v/>
      </c>
      <c r="C455" s="115" t="s">
        <v>612</v>
      </c>
      <c r="D455" s="95">
        <f>IF(ISBLANK('10. CJ Diversion'!$D$4),"",'10. CJ Diversion'!$D$4)</f>
        <v>45474</v>
      </c>
      <c r="E455" s="95">
        <f>IF(ISBLANK('10. CJ Diversion'!$D$5),"",'10. CJ Diversion'!$D$5)</f>
        <v>45838</v>
      </c>
      <c r="F455" t="s">
        <v>116</v>
      </c>
      <c r="G455" t="s">
        <v>649</v>
      </c>
      <c r="H455" t="str">
        <f>'10. CJ Diversion'!$B$55</f>
        <v># of unique participants, who use opioids and/or have OUD, served</v>
      </c>
      <c r="I455" s="105" t="s">
        <v>348</v>
      </c>
      <c r="J455" t="str">
        <f>IF(ISBLANK('10. CJ Diversion'!$C$62),"",'10. CJ Diversion'!$C$62)</f>
        <v/>
      </c>
      <c r="L455" s="158"/>
      <c r="N455" t="str">
        <f>IF(ISBLANK('10. CJ Diversion'!E62),"",'10. CJ Diversion'!E62)</f>
        <v/>
      </c>
    </row>
    <row r="456" spans="1:14" x14ac:dyDescent="0.25">
      <c r="A456" t="str">
        <f>IF(ISBLANK(Instructions!$B$17),"",Instructions!$B$17)</f>
        <v/>
      </c>
      <c r="B456" t="str">
        <f>IF(ISBLANK(Instructions!$B$18),"",Instructions!$B$18)</f>
        <v/>
      </c>
      <c r="C456" s="115" t="s">
        <v>612</v>
      </c>
      <c r="D456" s="95">
        <f>IF(ISBLANK('10. CJ Diversion'!$D$4),"",'10. CJ Diversion'!$D$4)</f>
        <v>45474</v>
      </c>
      <c r="E456" s="95">
        <f>IF(ISBLANK('10. CJ Diversion'!$D$5),"",'10. CJ Diversion'!$D$5)</f>
        <v>45838</v>
      </c>
      <c r="F456" t="s">
        <v>116</v>
      </c>
      <c r="G456" t="s">
        <v>649</v>
      </c>
      <c r="H456" t="str">
        <f>'10. CJ Diversion'!$B$55</f>
        <v># of unique participants, who use opioids and/or have OUD, served</v>
      </c>
      <c r="I456" s="105" t="s">
        <v>349</v>
      </c>
      <c r="J456" t="str">
        <f>IF(ISBLANK('10. CJ Diversion'!$C$63),"",'10. CJ Diversion'!$C$63)</f>
        <v/>
      </c>
      <c r="L456" s="158"/>
      <c r="N456" t="str">
        <f>IF(ISBLANK('10. CJ Diversion'!E63),"",'10. CJ Diversion'!E63)</f>
        <v/>
      </c>
    </row>
    <row r="457" spans="1:14" x14ac:dyDescent="0.25">
      <c r="A457" t="str">
        <f>IF(ISBLANK(Instructions!$B$17),"",Instructions!$B$17)</f>
        <v/>
      </c>
      <c r="B457" t="str">
        <f>IF(ISBLANK(Instructions!$B$18),"",Instructions!$B$18)</f>
        <v/>
      </c>
      <c r="C457" s="115" t="s">
        <v>612</v>
      </c>
      <c r="D457" s="95">
        <f>IF(ISBLANK('10. CJ Diversion'!$D$4),"",'10. CJ Diversion'!$D$4)</f>
        <v>45474</v>
      </c>
      <c r="E457" s="95">
        <f>IF(ISBLANK('10. CJ Diversion'!$D$5),"",'10. CJ Diversion'!$D$5)</f>
        <v>45838</v>
      </c>
      <c r="F457" t="s">
        <v>116</v>
      </c>
      <c r="G457" t="s">
        <v>649</v>
      </c>
      <c r="H457" t="str">
        <f>'10. CJ Diversion'!$B$55</f>
        <v># of unique participants, who use opioids and/or have OUD, served</v>
      </c>
      <c r="I457" s="105" t="s">
        <v>350</v>
      </c>
      <c r="J457" t="str">
        <f>IF(ISBLANK('10. CJ Diversion'!$C$64),"",'10. CJ Diversion'!$C$64)</f>
        <v/>
      </c>
      <c r="L457" s="158"/>
      <c r="N457" t="str">
        <f>IF(ISBLANK('10. CJ Diversion'!E66),"",'10. CJ Diversion'!E66)</f>
        <v/>
      </c>
    </row>
    <row r="458" spans="1:14" x14ac:dyDescent="0.25">
      <c r="A458" t="str">
        <f>IF(ISBLANK(Instructions!$B$17),"",Instructions!$B$17)</f>
        <v/>
      </c>
      <c r="B458" t="str">
        <f>IF(ISBLANK(Instructions!$B$18),"",Instructions!$B$18)</f>
        <v/>
      </c>
      <c r="C458" s="115" t="s">
        <v>612</v>
      </c>
      <c r="D458" s="95">
        <f>IF(ISBLANK('10. CJ Diversion'!$D$4),"",'10. CJ Diversion'!$D$4)</f>
        <v>45474</v>
      </c>
      <c r="E458" s="95">
        <f>IF(ISBLANK('10. CJ Diversion'!$D$5),"",'10. CJ Diversion'!$D$5)</f>
        <v>45838</v>
      </c>
      <c r="F458" t="s">
        <v>118</v>
      </c>
      <c r="G458" t="s">
        <v>650</v>
      </c>
      <c r="H458" t="str">
        <f>'10. CJ Diversion'!$D$72</f>
        <v>% of participants, who use opioids and/or have OUD, who are satisfied w/ services</v>
      </c>
      <c r="I458" t="s">
        <v>253</v>
      </c>
      <c r="J458" t="str">
        <f>IF(ISBLANK('10. CJ Diversion'!$C$72),"",'10. CJ Diversion'!$C$72)</f>
        <v/>
      </c>
      <c r="K458" t="str">
        <f>IF(ISBLANK('10. CJ Diversion'!$C$73),"",'10. CJ Diversion'!$C$73)</f>
        <v/>
      </c>
      <c r="L458" s="158" t="str">
        <f>IF('10. CJ Diversion'!$E$72="Incomplete","",'10. CJ Diversion'!$E$72)</f>
        <v/>
      </c>
      <c r="N458" t="str">
        <f>IF(ISBLANK('10. CJ Diversion'!$F$72),"",'10. CJ Diversion'!$F$72)</f>
        <v/>
      </c>
    </row>
    <row r="459" spans="1:14" x14ac:dyDescent="0.25">
      <c r="A459" t="str">
        <f>IF(ISBLANK(Instructions!$B$17),"",Instructions!$B$17)</f>
        <v/>
      </c>
      <c r="B459" t="str">
        <f>IF(ISBLANK(Instructions!$B$18),"",Instructions!$B$18)</f>
        <v/>
      </c>
      <c r="C459" s="115" t="s">
        <v>612</v>
      </c>
      <c r="D459" s="95">
        <f>IF(ISBLANK('10. CJ Diversion'!$D$4),"",'10. CJ Diversion'!$D$4)</f>
        <v>45474</v>
      </c>
      <c r="E459" s="95">
        <f>IF(ISBLANK('10. CJ Diversion'!$D$5),"",'10. CJ Diversion'!$D$5)</f>
        <v>45838</v>
      </c>
      <c r="F459" t="s">
        <v>118</v>
      </c>
      <c r="G459" t="s">
        <v>651</v>
      </c>
      <c r="H459" t="str">
        <f>'10. CJ Diversion'!$D$74</f>
        <v>% of 911 calls related to substance use concerns</v>
      </c>
      <c r="I459" t="s">
        <v>253</v>
      </c>
      <c r="J459" t="str">
        <f>IF(ISBLANK('10. CJ Diversion'!$C$74),"",'10. CJ Diversion'!$C$74)</f>
        <v/>
      </c>
      <c r="K459" t="str">
        <f>IF(ISBLANK('10. CJ Diversion'!$C$75),"",'10. CJ Diversion'!$C$75)</f>
        <v/>
      </c>
      <c r="L459" s="158" t="str">
        <f>IF('10. CJ Diversion'!$E$74="Incomplete","",'10. CJ Diversion'!$E$74)</f>
        <v/>
      </c>
      <c r="N459" t="str">
        <f>IF(ISBLANK('10. CJ Diversion'!$F$74),"",'10. CJ Diversion'!$F$74)</f>
        <v/>
      </c>
    </row>
    <row r="460" spans="1:14" x14ac:dyDescent="0.25">
      <c r="A460" t="str">
        <f>IF(ISBLANK(Instructions!$B$17),"",Instructions!$B$17)</f>
        <v/>
      </c>
      <c r="B460" t="str">
        <f>IF(ISBLANK(Instructions!$B$18),"",Instructions!$B$18)</f>
        <v/>
      </c>
      <c r="C460" s="115" t="s">
        <v>612</v>
      </c>
      <c r="D460" s="95">
        <f>IF(ISBLANK('10. CJ Diversion'!$D$4),"",'10. CJ Diversion'!$D$4)</f>
        <v>45474</v>
      </c>
      <c r="E460" s="95">
        <f>IF(ISBLANK('10. CJ Diversion'!$D$5),"",'10. CJ Diversion'!$D$5)</f>
        <v>45838</v>
      </c>
      <c r="F460" t="s">
        <v>118</v>
      </c>
      <c r="G460" t="s">
        <v>652</v>
      </c>
      <c r="H460" t="str">
        <f>'10. CJ Diversion'!$D$76</f>
        <v>% of people arrested who screen positive for OUD</v>
      </c>
      <c r="I460" t="s">
        <v>253</v>
      </c>
      <c r="J460" t="str">
        <f>IF(ISBLANK('10. CJ Diversion'!$C$76),"",'10. CJ Diversion'!$C$76)</f>
        <v/>
      </c>
      <c r="K460" t="str">
        <f>IF(ISBLANK('10. CJ Diversion'!$C$77),"",'10. CJ Diversion'!$C$77)</f>
        <v/>
      </c>
      <c r="L460" s="158" t="str">
        <f>IF('10. CJ Diversion'!$E$76="Incomplete","",'10. CJ Diversion'!$E$76)</f>
        <v/>
      </c>
      <c r="N460" t="str">
        <f>IF(ISBLANK('10. CJ Diversion'!$F$76),"",'10. CJ Diversion'!$F$76)</f>
        <v/>
      </c>
    </row>
    <row r="461" spans="1:14" x14ac:dyDescent="0.25">
      <c r="A461" t="str">
        <f>IF(ISBLANK(Instructions!$B$17),"",Instructions!$B$17)</f>
        <v/>
      </c>
      <c r="B461" t="str">
        <f>IF(ISBLANK(Instructions!$B$18),"",Instructions!$B$18)</f>
        <v/>
      </c>
      <c r="C461" s="115" t="s">
        <v>612</v>
      </c>
      <c r="D461" s="95">
        <f>IF(ISBLANK('10. CJ Diversion'!$D$4),"",'10. CJ Diversion'!$D$4)</f>
        <v>45474</v>
      </c>
      <c r="E461" s="95">
        <f>IF(ISBLANK('10. CJ Diversion'!$D$5),"",'10. CJ Diversion'!$D$5)</f>
        <v>45838</v>
      </c>
      <c r="F461" t="s">
        <v>118</v>
      </c>
      <c r="G461" t="s">
        <v>653</v>
      </c>
      <c r="H461" t="str">
        <f>'10. CJ Diversion'!$D$78</f>
        <v>% of law enforcement officers who have referred to diversion program</v>
      </c>
      <c r="I461" t="s">
        <v>253</v>
      </c>
      <c r="J461" t="str">
        <f>IF(ISBLANK('10. CJ Diversion'!$C$78),"",'10. CJ Diversion'!$C$78)</f>
        <v/>
      </c>
      <c r="K461" t="str">
        <f>IF(ISBLANK('10. CJ Diversion'!$C$79),"",'10. CJ Diversion'!$C$79)</f>
        <v/>
      </c>
      <c r="L461" s="158" t="str">
        <f>IF('10. CJ Diversion'!$E$78="Incomplete","",'10. CJ Diversion'!$E$78)</f>
        <v/>
      </c>
      <c r="N461" t="str">
        <f>IF(ISBLANK('10. CJ Diversion'!$F$78),"",'10. CJ Diversion'!$F$78)</f>
        <v/>
      </c>
    </row>
    <row r="462" spans="1:14" x14ac:dyDescent="0.25">
      <c r="A462" t="str">
        <f>IF(ISBLANK(Instructions!$B$17),"",Instructions!$B$17)</f>
        <v/>
      </c>
      <c r="B462" t="str">
        <f>IF(ISBLANK(Instructions!$B$18),"",Instructions!$B$18)</f>
        <v/>
      </c>
      <c r="C462" s="115" t="s">
        <v>612</v>
      </c>
      <c r="D462" s="95">
        <f>IF(ISBLANK('10. CJ Diversion'!$D$4),"",'10. CJ Diversion'!$D$4)</f>
        <v>45474</v>
      </c>
      <c r="E462" s="95">
        <f>IF(ISBLANK('10. CJ Diversion'!$D$5),"",'10. CJ Diversion'!$D$5)</f>
        <v>45838</v>
      </c>
      <c r="F462" t="s">
        <v>118</v>
      </c>
      <c r="G462" t="s">
        <v>654</v>
      </c>
      <c r="H462" t="str">
        <f>'10. CJ Diversion'!$D$80</f>
        <v>% of participants connected to services</v>
      </c>
      <c r="I462" t="s">
        <v>253</v>
      </c>
      <c r="J462" t="str">
        <f>IF(ISBLANK('10. CJ Diversion'!$C$80),"",'10. CJ Diversion'!$C$80)</f>
        <v/>
      </c>
      <c r="K462" t="str">
        <f>IF(ISBLANK('10. CJ Diversion'!$C$81),"",'10. CJ Diversion'!$C$81)</f>
        <v/>
      </c>
      <c r="L462" s="158" t="str">
        <f>IF('10. CJ Diversion'!$E$80="Incomplete","",'10. CJ Diversion'!$E$80)</f>
        <v/>
      </c>
      <c r="N462" t="str">
        <f>IF(ISBLANK('10. CJ Diversion'!$F$80),"",'10. CJ Diversion'!$F$80)</f>
        <v/>
      </c>
    </row>
    <row r="463" spans="1:14" x14ac:dyDescent="0.25">
      <c r="A463" t="str">
        <f>IF(ISBLANK(Instructions!$B$17),"",Instructions!$B$17)</f>
        <v/>
      </c>
      <c r="B463" t="str">
        <f>IF(ISBLANK(Instructions!$B$18),"",Instructions!$B$18)</f>
        <v/>
      </c>
      <c r="C463" s="115" t="s">
        <v>612</v>
      </c>
      <c r="D463" s="95">
        <f>IF(ISBLANK('10. CJ Diversion'!$D$4),"",'10. CJ Diversion'!$D$4)</f>
        <v>45474</v>
      </c>
      <c r="E463" s="95">
        <f>IF(ISBLANK('10. CJ Diversion'!$D$5),"",'10. CJ Diversion'!$D$5)</f>
        <v>45838</v>
      </c>
      <c r="F463" t="s">
        <v>118</v>
      </c>
      <c r="G463" t="s">
        <v>655</v>
      </c>
      <c r="H463" t="str">
        <f>'10. CJ Diversion'!$D$82</f>
        <v>% of participants provided with services</v>
      </c>
      <c r="I463" t="s">
        <v>253</v>
      </c>
      <c r="J463" t="str">
        <f>IF(ISBLANK('10. CJ Diversion'!$C$82),"",'10. CJ Diversion'!$C$82)</f>
        <v/>
      </c>
      <c r="K463" t="str">
        <f>IF(ISBLANK('10. CJ Diversion'!$C$83),"",'10. CJ Diversion'!$C$83)</f>
        <v/>
      </c>
      <c r="L463" s="158" t="str">
        <f>IF('10. CJ Diversion'!$E$82="Incomplete","",'10. CJ Diversion'!$E$82)</f>
        <v/>
      </c>
      <c r="N463" t="str">
        <f>IF(ISBLANK('10. CJ Diversion'!$F$82),"",'10. CJ Diversion'!$F$82)</f>
        <v/>
      </c>
    </row>
    <row r="464" spans="1:14" x14ac:dyDescent="0.25">
      <c r="A464" t="str">
        <f>IF(ISBLANK(Instructions!$B$17),"",Instructions!$B$17)</f>
        <v/>
      </c>
      <c r="B464" t="str">
        <f>IF(ISBLANK(Instructions!$B$18),"",Instructions!$B$18)</f>
        <v/>
      </c>
      <c r="C464" s="115" t="s">
        <v>612</v>
      </c>
      <c r="D464" s="95">
        <f>IF(ISBLANK('10. CJ Diversion'!$D$4),"",'10. CJ Diversion'!$D$4)</f>
        <v>45474</v>
      </c>
      <c r="E464" s="95">
        <f>IF(ISBLANK('10. CJ Diversion'!$D$5),"",'10. CJ Diversion'!$D$5)</f>
        <v>45838</v>
      </c>
      <c r="F464" t="s">
        <v>118</v>
      </c>
      <c r="G464" t="s">
        <v>656</v>
      </c>
      <c r="H464" t="str">
        <f>IF(ISBLANK('10. CJ Diversion'!$D$84),"",'10. CJ Diversion'!$D$84)</f>
        <v/>
      </c>
      <c r="I464" t="s">
        <v>253</v>
      </c>
      <c r="J464" t="str">
        <f>IF(ISBLANK('10. CJ Diversion'!$C$84),"",'10. CJ Diversion'!$C$84)</f>
        <v/>
      </c>
      <c r="K464" t="str">
        <f>IF(ISBLANK('10. CJ Diversion'!$C$85),"",'10. CJ Diversion'!$C$85)</f>
        <v/>
      </c>
      <c r="L464" s="158" t="str">
        <f>IF('10. CJ Diversion'!$E$84="Incomplete","",'10. CJ Diversion'!$E$84)</f>
        <v/>
      </c>
      <c r="N464" t="str">
        <f>IF(ISBLANK('10. CJ Diversion'!$F$84),"",'10. CJ Diversion'!$F$84)</f>
        <v/>
      </c>
    </row>
    <row r="465" spans="1:14" x14ac:dyDescent="0.25">
      <c r="A465" t="str">
        <f>IF(ISBLANK(Instructions!$B$17),"",Instructions!$B$17)</f>
        <v/>
      </c>
      <c r="B465" t="str">
        <f>IF(ISBLANK(Instructions!$B$18),"",Instructions!$B$18)</f>
        <v/>
      </c>
      <c r="C465" s="115" t="s">
        <v>612</v>
      </c>
      <c r="D465" s="95">
        <f>IF(ISBLANK('10. CJ Diversion'!$D$4),"",'10. CJ Diversion'!$D$4)</f>
        <v>45474</v>
      </c>
      <c r="E465" s="95">
        <f>IF(ISBLANK('10. CJ Diversion'!$D$5),"",'10. CJ Diversion'!$D$5)</f>
        <v>45838</v>
      </c>
      <c r="F465" t="s">
        <v>118</v>
      </c>
      <c r="G465" t="s">
        <v>657</v>
      </c>
      <c r="H465" t="str">
        <f>IF(ISBLANK('10. CJ Diversion'!$D$86),"",'10. CJ Diversion'!$D$86)</f>
        <v/>
      </c>
      <c r="I465" t="s">
        <v>253</v>
      </c>
      <c r="J465" t="str">
        <f>IF(ISBLANK('10. CJ Diversion'!$C$86),"",'10. CJ Diversion'!$C$86)</f>
        <v/>
      </c>
      <c r="K465" t="str">
        <f>IF(ISBLANK('10. CJ Diversion'!$C$87),"",'10. CJ Diversion'!$C$87)</f>
        <v/>
      </c>
      <c r="L465" s="158" t="str">
        <f>IF('10. CJ Diversion'!$E$86="Incomplete","",'10. CJ Diversion'!$E$86)</f>
        <v/>
      </c>
      <c r="N465" t="str">
        <f>IF(ISBLANK('10. CJ Diversion'!$F$86),"",'10. CJ Diversion'!$F$86)</f>
        <v/>
      </c>
    </row>
    <row r="466" spans="1:14" x14ac:dyDescent="0.25">
      <c r="A466" t="str">
        <f>IF(ISBLANK(Instructions!$B$17),"",Instructions!$B$17)</f>
        <v/>
      </c>
      <c r="B466" t="str">
        <f>IF(ISBLANK(Instructions!$B$18),"",Instructions!$B$18)</f>
        <v/>
      </c>
      <c r="C466" s="115" t="s">
        <v>612</v>
      </c>
      <c r="D466" s="95">
        <f>IF(ISBLANK('10. CJ Diversion'!$D$4),"",'10. CJ Diversion'!$D$4)</f>
        <v>45474</v>
      </c>
      <c r="E466" s="95">
        <f>IF(ISBLANK('10. CJ Diversion'!$D$5),"",'10. CJ Diversion'!$D$5)</f>
        <v>45838</v>
      </c>
      <c r="F466" t="s">
        <v>118</v>
      </c>
      <c r="G466" t="s">
        <v>658</v>
      </c>
      <c r="H466" t="str">
        <f>IF(ISBLANK('10. CJ Diversion'!$D$88),"",'10. CJ Diversion'!$D$88)</f>
        <v/>
      </c>
      <c r="I466" t="s">
        <v>253</v>
      </c>
      <c r="J466" t="str">
        <f>IF(ISBLANK('10. CJ Diversion'!$C$88),"",'10. CJ Diversion'!$C$88)</f>
        <v/>
      </c>
      <c r="K466" t="str">
        <f>IF(ISBLANK('10. CJ Diversion'!$C$89),"",'10. CJ Diversion'!$C$89)</f>
        <v/>
      </c>
      <c r="L466" s="158" t="str">
        <f>IF('10. CJ Diversion'!$E$88="Incomplete","",'10. CJ Diversion'!$E$88)</f>
        <v/>
      </c>
      <c r="N466" t="str">
        <f>IF(ISBLANK('10. CJ Diversion'!$F$88),"",'10. CJ Diversion'!$F$88)</f>
        <v/>
      </c>
    </row>
    <row r="467" spans="1:14" x14ac:dyDescent="0.25">
      <c r="A467" t="str">
        <f>IF(ISBLANK(Instructions!$B$17),"",Instructions!$B$17)</f>
        <v/>
      </c>
      <c r="B467" t="str">
        <f>IF(ISBLANK(Instructions!$B$18),"",Instructions!$B$18)</f>
        <v/>
      </c>
      <c r="C467" s="115" t="s">
        <v>612</v>
      </c>
      <c r="D467" s="95">
        <f>IF(ISBLANK('10. CJ Diversion'!$D$4),"",'10. CJ Diversion'!$D$4)</f>
        <v>45474</v>
      </c>
      <c r="E467" s="95">
        <f>IF(ISBLANK('10. CJ Diversion'!$D$5),"",'10. CJ Diversion'!$D$5)</f>
        <v>45838</v>
      </c>
      <c r="F467" t="s">
        <v>120</v>
      </c>
      <c r="G467" t="s">
        <v>659</v>
      </c>
      <c r="H467" t="str">
        <f>'10. CJ Diversion'!$D$94</f>
        <v xml:space="preserve">% of referrals that resulted in enrollment in diversion program </v>
      </c>
      <c r="I467" t="s">
        <v>253</v>
      </c>
      <c r="J467" t="str">
        <f>IF(ISBLANK('10. CJ Diversion'!$C$94),"",'10. CJ Diversion'!$C$94)</f>
        <v/>
      </c>
      <c r="K467" t="str">
        <f>IF(ISBLANK('10. CJ Diversion'!$C$95),"",'10. CJ Diversion'!$C$95)</f>
        <v/>
      </c>
      <c r="L467" s="158" t="str">
        <f>IF('10. CJ Diversion'!$E$94="Incomplete","",'10. CJ Diversion'!$E$94)</f>
        <v/>
      </c>
      <c r="N467" t="str">
        <f>IF(ISBLANK('10. CJ Diversion'!$F$94),"",'10. CJ Diversion'!$F$94)</f>
        <v/>
      </c>
    </row>
    <row r="468" spans="1:14" x14ac:dyDescent="0.25">
      <c r="A468" t="str">
        <f>IF(ISBLANK(Instructions!$B$17),"",Instructions!$B$17)</f>
        <v/>
      </c>
      <c r="B468" t="str">
        <f>IF(ISBLANK(Instructions!$B$18),"",Instructions!$B$18)</f>
        <v/>
      </c>
      <c r="C468" s="115" t="s">
        <v>612</v>
      </c>
      <c r="D468" s="95">
        <f>IF(ISBLANK('10. CJ Diversion'!$D$4),"",'10. CJ Diversion'!$D$4)</f>
        <v>45474</v>
      </c>
      <c r="E468" s="95">
        <f>IF(ISBLANK('10. CJ Diversion'!$D$5),"",'10. CJ Diversion'!$D$5)</f>
        <v>45838</v>
      </c>
      <c r="F468" t="s">
        <v>120</v>
      </c>
      <c r="G468" t="s">
        <v>660</v>
      </c>
      <c r="H468" t="str">
        <f>'10. CJ Diversion'!$D$96</f>
        <v xml:space="preserve">% of participants with OUD who adhere to treatment 6 months after first appointment </v>
      </c>
      <c r="I468" t="s">
        <v>253</v>
      </c>
      <c r="J468" t="str">
        <f>IF(ISBLANK('10. CJ Diversion'!$C$96),"",'10. CJ Diversion'!$C$96)</f>
        <v/>
      </c>
      <c r="K468" t="str">
        <f>IF(ISBLANK('10. CJ Diversion'!$C$97),"",'10. CJ Diversion'!$C$97)</f>
        <v/>
      </c>
      <c r="L468" s="158" t="str">
        <f>IF('10. CJ Diversion'!$E$96="Incomplete","",'10. CJ Diversion'!$E$96)</f>
        <v/>
      </c>
      <c r="N468" t="str">
        <f>IF(ISBLANK('10. CJ Diversion'!$F$96),"",'10. CJ Diversion'!$F$96)</f>
        <v/>
      </c>
    </row>
    <row r="469" spans="1:14" x14ac:dyDescent="0.25">
      <c r="A469" t="str">
        <f>IF(ISBLANK(Instructions!$B$17),"",Instructions!$B$17)</f>
        <v/>
      </c>
      <c r="B469" t="str">
        <f>IF(ISBLANK(Instructions!$B$18),"",Instructions!$B$18)</f>
        <v/>
      </c>
      <c r="C469" s="115" t="s">
        <v>612</v>
      </c>
      <c r="D469" s="95">
        <f>IF(ISBLANK('10. CJ Diversion'!$D$4),"",'10. CJ Diversion'!$D$4)</f>
        <v>45474</v>
      </c>
      <c r="E469" s="95">
        <f>IF(ISBLANK('10. CJ Diversion'!$D$5),"",'10. CJ Diversion'!$D$5)</f>
        <v>45838</v>
      </c>
      <c r="F469" t="s">
        <v>120</v>
      </c>
      <c r="G469" t="s">
        <v>661</v>
      </c>
      <c r="H469" t="str">
        <f>'10. CJ Diversion'!$D$98</f>
        <v xml:space="preserve">% of participants who have obtained/retained employment at 6 months </v>
      </c>
      <c r="I469" t="s">
        <v>253</v>
      </c>
      <c r="J469" t="str">
        <f>IF(ISBLANK('10. CJ Diversion'!$C$98),"",'10. CJ Diversion'!$C$98)</f>
        <v/>
      </c>
      <c r="K469" t="str">
        <f>IF(ISBLANK('10. CJ Diversion'!$C$99),"",'10. CJ Diversion'!$C$99)</f>
        <v/>
      </c>
      <c r="L469" s="158" t="str">
        <f>IF('10. CJ Diversion'!$E$98="Incomplete","",'10. CJ Diversion'!$E$98)</f>
        <v/>
      </c>
      <c r="N469" t="str">
        <f>IF(ISBLANK('10. CJ Diversion'!$F$98),"",'10. CJ Diversion'!$F$98)</f>
        <v/>
      </c>
    </row>
    <row r="470" spans="1:14" x14ac:dyDescent="0.25">
      <c r="A470" t="str">
        <f>IF(ISBLANK(Instructions!$B$17),"",Instructions!$B$17)</f>
        <v/>
      </c>
      <c r="B470" t="str">
        <f>IF(ISBLANK(Instructions!$B$18),"",Instructions!$B$18)</f>
        <v/>
      </c>
      <c r="C470" s="115" t="s">
        <v>612</v>
      </c>
      <c r="D470" s="95">
        <f>IF(ISBLANK('10. CJ Diversion'!$D$4),"",'10. CJ Diversion'!$D$4)</f>
        <v>45474</v>
      </c>
      <c r="E470" s="95">
        <f>IF(ISBLANK('10. CJ Diversion'!$D$5),"",'10. CJ Diversion'!$D$5)</f>
        <v>45838</v>
      </c>
      <c r="F470" t="s">
        <v>120</v>
      </c>
      <c r="G470" t="s">
        <v>662</v>
      </c>
      <c r="H470" t="str">
        <f>'10. CJ Diversion'!$D$100</f>
        <v xml:space="preserve">% of participants who obtained/retained housing at 6 months </v>
      </c>
      <c r="I470" t="s">
        <v>253</v>
      </c>
      <c r="J470" t="str">
        <f>IF(ISBLANK('10. CJ Diversion'!$C$100),"",'10. CJ Diversion'!$C$100)</f>
        <v/>
      </c>
      <c r="K470" t="str">
        <f>IF(ISBLANK('10. CJ Diversion'!$C$101),"",'10. CJ Diversion'!$C$101)</f>
        <v/>
      </c>
      <c r="L470" s="158" t="str">
        <f>IF('10. CJ Diversion'!$E$100="Incomplete","",'10. CJ Diversion'!$E$100)</f>
        <v/>
      </c>
      <c r="N470" t="str">
        <f>IF(ISBLANK('10. CJ Diversion'!$F$100),"",'10. CJ Diversion'!$F$100)</f>
        <v/>
      </c>
    </row>
    <row r="471" spans="1:14" x14ac:dyDescent="0.25">
      <c r="A471" t="str">
        <f>IF(ISBLANK(Instructions!$B$17),"",Instructions!$B$17)</f>
        <v/>
      </c>
      <c r="B471" t="str">
        <f>IF(ISBLANK(Instructions!$B$18),"",Instructions!$B$18)</f>
        <v/>
      </c>
      <c r="C471" s="115" t="s">
        <v>612</v>
      </c>
      <c r="D471" s="95">
        <f>IF(ISBLANK('10. CJ Diversion'!$D$4),"",'10. CJ Diversion'!$D$4)</f>
        <v>45474</v>
      </c>
      <c r="E471" s="95">
        <f>IF(ISBLANK('10. CJ Diversion'!$D$5),"",'10. CJ Diversion'!$D$5)</f>
        <v>45838</v>
      </c>
      <c r="F471" t="s">
        <v>120</v>
      </c>
      <c r="G471" t="s">
        <v>663</v>
      </c>
      <c r="H471" t="str">
        <f>'10. CJ Diversion'!$D$102</f>
        <v xml:space="preserve">% of participants engaged with harm reduction services at 6 months </v>
      </c>
      <c r="I471" t="s">
        <v>253</v>
      </c>
      <c r="J471" t="str">
        <f>IF(ISBLANK('10. CJ Diversion'!$C$102),"",'10. CJ Diversion'!$C$102)</f>
        <v/>
      </c>
      <c r="K471" t="str">
        <f>IF(ISBLANK('10. CJ Diversion'!$C$103),"",'10. CJ Diversion'!$C$103)</f>
        <v/>
      </c>
      <c r="L471" s="158" t="str">
        <f>IF('10. CJ Diversion'!$E$102="Incomplete","",'10. CJ Diversion'!$E$102)</f>
        <v/>
      </c>
      <c r="N471" t="str">
        <f>IF(ISBLANK('10. CJ Diversion'!$F$102),"",'10. CJ Diversion'!$F$102)</f>
        <v/>
      </c>
    </row>
    <row r="472" spans="1:14" x14ac:dyDescent="0.25">
      <c r="A472" t="str">
        <f>IF(ISBLANK(Instructions!$B$17),"",Instructions!$B$17)</f>
        <v/>
      </c>
      <c r="B472" t="str">
        <f>IF(ISBLANK(Instructions!$B$18),"",Instructions!$B$18)</f>
        <v/>
      </c>
      <c r="C472" s="115" t="s">
        <v>612</v>
      </c>
      <c r="D472" s="95">
        <f>IF(ISBLANK('10. CJ Diversion'!$D$4),"",'10. CJ Diversion'!$D$4)</f>
        <v>45474</v>
      </c>
      <c r="E472" s="95">
        <f>IF(ISBLANK('10. CJ Diversion'!$D$5),"",'10. CJ Diversion'!$D$5)</f>
        <v>45838</v>
      </c>
      <c r="F472" t="s">
        <v>120</v>
      </c>
      <c r="G472" t="s">
        <v>664</v>
      </c>
      <c r="H472" t="str">
        <f>'10. CJ Diversion'!$D$104</f>
        <v xml:space="preserve">% of participants using primary healthcare services at 6 months </v>
      </c>
      <c r="I472" t="s">
        <v>253</v>
      </c>
      <c r="J472" t="str">
        <f>IF(ISBLANK('10. CJ Diversion'!$C$104),"",'10. CJ Diversion'!$C$104)</f>
        <v/>
      </c>
      <c r="K472" t="str">
        <f>IF(ISBLANK('10. CJ Diversion'!$C$105),"",'10. CJ Diversion'!$C$105)</f>
        <v/>
      </c>
      <c r="L472" s="158" t="str">
        <f>IF('10. CJ Diversion'!$E$104="Incomplete","",'10. CJ Diversion'!$E$104)</f>
        <v/>
      </c>
      <c r="N472" t="str">
        <f>IF(ISBLANK('10. CJ Diversion'!$F$104),"",'10. CJ Diversion'!$F$104)</f>
        <v/>
      </c>
    </row>
    <row r="473" spans="1:14" x14ac:dyDescent="0.25">
      <c r="A473" t="str">
        <f>IF(ISBLANK(Instructions!$B$17),"",Instructions!$B$17)</f>
        <v/>
      </c>
      <c r="B473" t="str">
        <f>IF(ISBLANK(Instructions!$B$18),"",Instructions!$B$18)</f>
        <v/>
      </c>
      <c r="C473" s="115" t="s">
        <v>612</v>
      </c>
      <c r="D473" s="95">
        <f>IF(ISBLANK('10. CJ Diversion'!$D$4),"",'10. CJ Diversion'!$D$4)</f>
        <v>45474</v>
      </c>
      <c r="E473" s="95">
        <f>IF(ISBLANK('10. CJ Diversion'!$D$5),"",'10. CJ Diversion'!$D$5)</f>
        <v>45838</v>
      </c>
      <c r="F473" t="s">
        <v>120</v>
      </c>
      <c r="G473" t="s">
        <v>665</v>
      </c>
      <c r="H473" t="str">
        <f>'10. CJ Diversion'!$D$106</f>
        <v xml:space="preserve">% of participants using other services at 6 months </v>
      </c>
      <c r="I473" t="s">
        <v>253</v>
      </c>
      <c r="J473" t="str">
        <f>IF(ISBLANK('10. CJ Diversion'!$C$106),"",'10. CJ Diversion'!$C$106)</f>
        <v/>
      </c>
      <c r="K473" t="str">
        <f>IF(ISBLANK('10. CJ Diversion'!$C$107),"",'10. CJ Diversion'!$C$107)</f>
        <v/>
      </c>
      <c r="L473" s="158" t="str">
        <f>IF('10. CJ Diversion'!$E$106="Incomplete","",'10. CJ Diversion'!$E$106)</f>
        <v/>
      </c>
      <c r="N473" t="str">
        <f>IF(ISBLANK('10. CJ Diversion'!$F$106),"",'10. CJ Diversion'!$F$106)</f>
        <v/>
      </c>
    </row>
    <row r="474" spans="1:14" x14ac:dyDescent="0.25">
      <c r="A474" t="str">
        <f>IF(ISBLANK(Instructions!$B$17),"",Instructions!$B$17)</f>
        <v/>
      </c>
      <c r="B474" t="str">
        <f>IF(ISBLANK(Instructions!$B$18),"",Instructions!$B$18)</f>
        <v/>
      </c>
      <c r="C474" s="115" t="s">
        <v>612</v>
      </c>
      <c r="D474" s="95">
        <f>IF(ISBLANK('10. CJ Diversion'!$D$4),"",'10. CJ Diversion'!$D$4)</f>
        <v>45474</v>
      </c>
      <c r="E474" s="95">
        <f>IF(ISBLANK('10. CJ Diversion'!$D$5),"",'10. CJ Diversion'!$D$5)</f>
        <v>45838</v>
      </c>
      <c r="F474" t="s">
        <v>120</v>
      </c>
      <c r="G474" t="s">
        <v>666</v>
      </c>
      <c r="H474" t="str">
        <f>'10. CJ Diversion'!$D$108</f>
        <v xml:space="preserve"># of community overdose reversals using naloxone </v>
      </c>
      <c r="I474" t="s">
        <v>253</v>
      </c>
      <c r="J474" t="str">
        <f>IF(ISBLANK('10. CJ Diversion'!$C$108),"",'10. CJ Diversion'!$C$108)</f>
        <v/>
      </c>
      <c r="L474" s="236"/>
      <c r="N474" t="str">
        <f>IF(ISBLANK('10. CJ Diversion'!$F$108),"",'10. CJ Diversion'!$F$108)</f>
        <v/>
      </c>
    </row>
    <row r="475" spans="1:14" x14ac:dyDescent="0.25">
      <c r="A475" t="str">
        <f>IF(ISBLANK(Instructions!$B$17),"",Instructions!$B$17)</f>
        <v/>
      </c>
      <c r="B475" t="str">
        <f>IF(ISBLANK(Instructions!$B$18),"",Instructions!$B$18)</f>
        <v/>
      </c>
      <c r="C475" s="115" t="s">
        <v>612</v>
      </c>
      <c r="D475" s="95">
        <f>IF(ISBLANK('10. CJ Diversion'!$D$4),"",'10. CJ Diversion'!$D$4)</f>
        <v>45474</v>
      </c>
      <c r="E475" s="95">
        <f>IF(ISBLANK('10. CJ Diversion'!$D$5),"",'10. CJ Diversion'!$D$5)</f>
        <v>45838</v>
      </c>
      <c r="F475" t="s">
        <v>120</v>
      </c>
      <c r="G475" t="s">
        <v>667</v>
      </c>
      <c r="H475" t="str">
        <f>IF(ISBLANK('10. CJ Diversion'!$D$109),"",'10. CJ Diversion'!$D$109)</f>
        <v/>
      </c>
      <c r="I475" t="s">
        <v>253</v>
      </c>
      <c r="J475" t="str">
        <f>IF(ISBLANK('10. CJ Diversion'!$C$109),"",'10. CJ Diversion'!$C$109)</f>
        <v/>
      </c>
      <c r="K475" t="str">
        <f>IF(ISBLANK('10. CJ Diversion'!$C$110),"",'10. CJ Diversion'!$C$110)</f>
        <v/>
      </c>
      <c r="L475" s="158" t="str">
        <f>IF('10. CJ Diversion'!$E$109="Incomplete","",'10. CJ Diversion'!$E$109)</f>
        <v/>
      </c>
      <c r="N475" t="str">
        <f>IF(ISBLANK('10. CJ Diversion'!$F$109),"",'10. CJ Diversion'!$F$109)</f>
        <v/>
      </c>
    </row>
    <row r="476" spans="1:14" x14ac:dyDescent="0.25">
      <c r="A476" t="str">
        <f>IF(ISBLANK(Instructions!$B$17),"",Instructions!$B$17)</f>
        <v/>
      </c>
      <c r="B476" t="str">
        <f>IF(ISBLANK(Instructions!$B$18),"",Instructions!$B$18)</f>
        <v/>
      </c>
      <c r="C476" s="115" t="s">
        <v>612</v>
      </c>
      <c r="D476" s="95">
        <f>IF(ISBLANK('10. CJ Diversion'!$D$4),"",'10. CJ Diversion'!$D$4)</f>
        <v>45474</v>
      </c>
      <c r="E476" s="95">
        <f>IF(ISBLANK('10. CJ Diversion'!$D$5),"",'10. CJ Diversion'!$D$5)</f>
        <v>45838</v>
      </c>
      <c r="F476" t="s">
        <v>120</v>
      </c>
      <c r="G476" t="s">
        <v>668</v>
      </c>
      <c r="H476" t="str">
        <f>IF(ISBLANK('10. CJ Diversion'!$D$111),"",'10. CJ Diversion'!$D$111)</f>
        <v/>
      </c>
      <c r="I476" t="s">
        <v>253</v>
      </c>
      <c r="J476" t="str">
        <f>IF(ISBLANK('10. CJ Diversion'!$C$111),"",'10. CJ Diversion'!$C$111)</f>
        <v/>
      </c>
      <c r="K476" t="str">
        <f>IF(ISBLANK('10. CJ Diversion'!$C$112),"",'10. CJ Diversion'!$C$112)</f>
        <v/>
      </c>
      <c r="L476" s="158" t="str">
        <f>IF('10. CJ Diversion'!$E$111="Incomplete","",'10. CJ Diversion'!$E$111)</f>
        <v/>
      </c>
      <c r="N476" t="str">
        <f>IF(ISBLANK('10. CJ Diversion'!$F$111),"",'10. CJ Diversion'!$F$111)</f>
        <v/>
      </c>
    </row>
    <row r="477" spans="1:14" x14ac:dyDescent="0.25">
      <c r="A477" t="str">
        <f>IF(ISBLANK(Instructions!$B$17),"",Instructions!$B$17)</f>
        <v/>
      </c>
      <c r="B477" t="str">
        <f>IF(ISBLANK(Instructions!$B$18),"",Instructions!$B$18)</f>
        <v/>
      </c>
      <c r="C477" s="115" t="s">
        <v>612</v>
      </c>
      <c r="D477" s="95">
        <f>IF(ISBLANK('10. CJ Diversion'!$D$4),"",'10. CJ Diversion'!$D$4)</f>
        <v>45474</v>
      </c>
      <c r="E477" s="95">
        <f>IF(ISBLANK('10. CJ Diversion'!$D$5),"",'10. CJ Diversion'!$D$5)</f>
        <v>45838</v>
      </c>
      <c r="F477" t="s">
        <v>120</v>
      </c>
      <c r="G477" t="s">
        <v>669</v>
      </c>
      <c r="H477" t="str">
        <f>IF(ISBLANK('10. CJ Diversion'!$D$113),"",'10. CJ Diversion'!$D$113)</f>
        <v/>
      </c>
      <c r="I477" t="s">
        <v>253</v>
      </c>
      <c r="J477" t="str">
        <f>IF(ISBLANK('10. CJ Diversion'!$C$113),"",'10. CJ Diversion'!$C$113)</f>
        <v/>
      </c>
      <c r="K477" t="str">
        <f>IF(ISBLANK('10. CJ Diversion'!$C$114),"",'10. CJ Diversion'!$C$114)</f>
        <v/>
      </c>
      <c r="L477" s="158" t="str">
        <f>IF('10. CJ Diversion'!$E$113="Incomplete","",'10. CJ Diversion'!$E$113)</f>
        <v/>
      </c>
      <c r="N477" t="str">
        <f>IF(ISBLANK('10. CJ Diversion'!$F$113),"",'10. CJ Diversion'!$F$113)</f>
        <v/>
      </c>
    </row>
    <row r="478" spans="1:14" x14ac:dyDescent="0.25">
      <c r="A478" t="str">
        <f>IF(ISBLANK(Instructions!$B$17),"",Instructions!$B$17)</f>
        <v/>
      </c>
      <c r="B478" t="str">
        <f>IF(ISBLANK(Instructions!$B$18),"",Instructions!$B$18)</f>
        <v/>
      </c>
      <c r="C478" s="115" t="s">
        <v>612</v>
      </c>
      <c r="D478" s="95">
        <f>IF(ISBLANK('10. CJ Diversion'!$D$4),"",'10. CJ Diversion'!$D$4)</f>
        <v>45474</v>
      </c>
      <c r="E478" s="95">
        <f>IF(ISBLANK('10. CJ Diversion'!$D$5),"",'10. CJ Diversion'!$D$5)</f>
        <v>45838</v>
      </c>
      <c r="F478" t="s">
        <v>121</v>
      </c>
      <c r="G478" s="108" t="s">
        <v>670</v>
      </c>
      <c r="H478" t="str">
        <f>'10. CJ Diversion'!$B$119</f>
        <v>% of residents receiving dispensed buprenorphine prescriptions</v>
      </c>
      <c r="I478" t="s">
        <v>253</v>
      </c>
      <c r="J478" t="str">
        <f>IF('10. CJ Diversion'!$C$119="Yes", 1, IF('10. CJ Diversion'!$C$119="No", 0, ""))</f>
        <v/>
      </c>
      <c r="L478" s="158"/>
      <c r="N478" t="str">
        <f>IF(ISBLANK('10. CJ Diversion'!$F$119),"",'10. CJ Diversion'!$F$119)</f>
        <v/>
      </c>
    </row>
    <row r="479" spans="1:14" x14ac:dyDescent="0.25">
      <c r="A479" t="str">
        <f>IF(ISBLANK(Instructions!$B$17),"",Instructions!$B$17)</f>
        <v/>
      </c>
      <c r="B479" t="str">
        <f>IF(ISBLANK(Instructions!$B$18),"",Instructions!$B$18)</f>
        <v/>
      </c>
      <c r="C479" s="115" t="s">
        <v>612</v>
      </c>
      <c r="D479" s="95">
        <f>IF(ISBLANK('10. CJ Diversion'!$D$4),"",'10. CJ Diversion'!$D$4)</f>
        <v>45474</v>
      </c>
      <c r="E479" s="95">
        <f>IF(ISBLANK('10. CJ Diversion'!$D$5),"",'10. CJ Diversion'!$D$5)</f>
        <v>45838</v>
      </c>
      <c r="F479" t="s">
        <v>121</v>
      </c>
      <c r="G479" s="108" t="s">
        <v>671</v>
      </c>
      <c r="H479" t="str">
        <f>'10. CJ Diversion'!$B$120</f>
        <v>Treatment services rate per 100,000 residents, representing # of uninsured people and Medicaid beneficiaries who received treatment for OUD</v>
      </c>
      <c r="I479" t="s">
        <v>253</v>
      </c>
      <c r="J479" t="str">
        <f>IF('10. CJ Diversion'!$C$120="Yes", 1, IF('10. CJ Diversion'!$C$120="No", 0, ""))</f>
        <v/>
      </c>
      <c r="L479" s="158"/>
      <c r="N479" t="str">
        <f>IF(ISBLANK('10. CJ Diversion'!$F$120),"",'10. CJ Diversion'!$F$120)</f>
        <v/>
      </c>
    </row>
    <row r="480" spans="1:14" x14ac:dyDescent="0.25">
      <c r="A480" t="str">
        <f>IF(ISBLANK(Instructions!$B$17),"",Instructions!$B$17)</f>
        <v/>
      </c>
      <c r="B480" t="str">
        <f>IF(ISBLANK(Instructions!$B$18),"",Instructions!$B$18)</f>
        <v/>
      </c>
      <c r="C480" s="115" t="s">
        <v>612</v>
      </c>
      <c r="D480" s="95">
        <f>IF(ISBLANK('10. CJ Diversion'!$D$4),"",'10. CJ Diversion'!$D$4)</f>
        <v>45474</v>
      </c>
      <c r="E480" s="95">
        <f>IF(ISBLANK('10. CJ Diversion'!$D$5),"",'10. CJ Diversion'!$D$5)</f>
        <v>45838</v>
      </c>
      <c r="F480" t="s">
        <v>121</v>
      </c>
      <c r="G480" t="s">
        <v>672</v>
      </c>
      <c r="H480" t="str">
        <f>'10. CJ Diversion'!$B$121</f>
        <v>Overdose death rate per 100,000 residents</v>
      </c>
      <c r="I480" t="s">
        <v>253</v>
      </c>
      <c r="J480" t="str">
        <f>IF('10. CJ Diversion'!$C$121="Yes", 1, IF('10. CJ Diversion'!$C$121="No", 0, ""))</f>
        <v/>
      </c>
      <c r="L480" s="158"/>
      <c r="N480" t="str">
        <f>IF(ISBLANK('10. CJ Diversion'!$F$121),"",'10. CJ Diversion'!$F$121)</f>
        <v/>
      </c>
    </row>
    <row r="481" spans="1:14" x14ac:dyDescent="0.25">
      <c r="A481" t="str">
        <f>IF(ISBLANK(Instructions!$B$17),"",Instructions!$B$17)</f>
        <v/>
      </c>
      <c r="B481" t="str">
        <f>IF(ISBLANK(Instructions!$B$18),"",Instructions!$B$18)</f>
        <v/>
      </c>
      <c r="C481" s="115" t="s">
        <v>612</v>
      </c>
      <c r="D481" s="95">
        <f>IF(ISBLANK('10. CJ Diversion'!$D$4),"",'10. CJ Diversion'!$D$4)</f>
        <v>45474</v>
      </c>
      <c r="E481" s="95">
        <f>IF(ISBLANK('10. CJ Diversion'!$D$5),"",'10. CJ Diversion'!$D$5)</f>
        <v>45838</v>
      </c>
      <c r="F481" t="s">
        <v>121</v>
      </c>
      <c r="G481" t="s">
        <v>673</v>
      </c>
      <c r="H481" t="str">
        <f>'10. CJ Diversion'!$B$122</f>
        <v>Overdose emergency department visits per 100,000 residents</v>
      </c>
      <c r="I481" t="s">
        <v>253</v>
      </c>
      <c r="J481" t="str">
        <f>IF('10. CJ Diversion'!$C$122="Yes", 1, IF('10. CJ Diversion'!$C$122="No", 0, ""))</f>
        <v/>
      </c>
      <c r="L481" s="158"/>
      <c r="N481" t="str">
        <f>IF(ISBLANK('10. CJ Diversion'!$F$122),"",'10. CJ Diversion'!$F$122)</f>
        <v/>
      </c>
    </row>
    <row r="482" spans="1:14" x14ac:dyDescent="0.25">
      <c r="A482" t="str">
        <f>IF(ISBLANK(Instructions!$B$17),"",Instructions!$B$17)</f>
        <v/>
      </c>
      <c r="B482" t="str">
        <f>IF(ISBLANK(Instructions!$B$18),"",Instructions!$B$18)</f>
        <v/>
      </c>
      <c r="C482" s="116" t="s">
        <v>674</v>
      </c>
      <c r="D482" s="95">
        <f>IF(ISBLANK('11. Treatment - Jails'!$D$4),"",'11. Treatment - Jails'!$D$4)</f>
        <v>45474</v>
      </c>
      <c r="E482" s="95">
        <f>IF(ISBLANK('11. Treatment - Jails'!$D$5),"",'11. Treatment - Jails'!$D$5)</f>
        <v>45838</v>
      </c>
      <c r="F482" t="s">
        <v>116</v>
      </c>
      <c r="G482" t="s">
        <v>675</v>
      </c>
      <c r="H482" t="str">
        <f>'11. Treatment - Jails'!$B$10</f>
        <v xml:space="preserve"># of people who are incarcerated screened as having OUD </v>
      </c>
      <c r="I482" t="s">
        <v>253</v>
      </c>
      <c r="J482" t="str">
        <f>IF(ISBLANK('11. Treatment - Jails'!$C$10),"",'11. Treatment - Jails'!$C$10)</f>
        <v/>
      </c>
      <c r="L482" s="157"/>
      <c r="M482" t="str">
        <f>IF(ISBLANK('11. Treatment - Jails'!$D$10),"",'11. Treatment - Jails'!$D$10)</f>
        <v/>
      </c>
      <c r="N482" t="str">
        <f>IF(ISBLANK('11. Treatment - Jails'!$E$10),"",'11. Treatment - Jails'!$E$10)</f>
        <v/>
      </c>
    </row>
    <row r="483" spans="1:14" x14ac:dyDescent="0.25">
      <c r="A483" t="str">
        <f>IF(ISBLANK(Instructions!$B$17),"",Instructions!$B$17)</f>
        <v/>
      </c>
      <c r="B483" t="str">
        <f>IF(ISBLANK(Instructions!$B$18),"",Instructions!$B$18)</f>
        <v/>
      </c>
      <c r="C483" s="116" t="s">
        <v>674</v>
      </c>
      <c r="D483" s="95">
        <f>IF(ISBLANK('11. Treatment - Jails'!$D$4),"",'11. Treatment - Jails'!$D$4)</f>
        <v>45474</v>
      </c>
      <c r="E483" s="95">
        <f>IF(ISBLANK('11. Treatment - Jails'!$D$5),"",'11. Treatment - Jails'!$D$5)</f>
        <v>45838</v>
      </c>
      <c r="F483" t="s">
        <v>116</v>
      </c>
      <c r="G483" t="s">
        <v>676</v>
      </c>
      <c r="H483" t="str">
        <f>'11. Treatment - Jails'!$B$11</f>
        <v># of people who are incarcerated who receive methadone for OUD</v>
      </c>
      <c r="I483" t="s">
        <v>253</v>
      </c>
      <c r="J483" t="str">
        <f>IF(ISBLANK('11. Treatment - Jails'!$C$11),"",'11. Treatment - Jails'!$C$11)</f>
        <v/>
      </c>
      <c r="L483" s="157"/>
      <c r="M483" t="str">
        <f>IF(ISBLANK('11. Treatment - Jails'!$D$11),"",'11. Treatment - Jails'!$D$11)</f>
        <v/>
      </c>
      <c r="N483" t="str">
        <f>IF(ISBLANK('11. Treatment - Jails'!$E$11),"",'11. Treatment - Jails'!$E$11)</f>
        <v/>
      </c>
    </row>
    <row r="484" spans="1:14" x14ac:dyDescent="0.25">
      <c r="A484" t="str">
        <f>IF(ISBLANK(Instructions!$B$17),"",Instructions!$B$17)</f>
        <v/>
      </c>
      <c r="B484" t="str">
        <f>IF(ISBLANK(Instructions!$B$18),"",Instructions!$B$18)</f>
        <v/>
      </c>
      <c r="C484" s="116" t="s">
        <v>674</v>
      </c>
      <c r="D484" s="95">
        <f>IF(ISBLANK('11. Treatment - Jails'!$D$4),"",'11. Treatment - Jails'!$D$4)</f>
        <v>45474</v>
      </c>
      <c r="E484" s="95">
        <f>IF(ISBLANK('11. Treatment - Jails'!$D$5),"",'11. Treatment - Jails'!$D$5)</f>
        <v>45838</v>
      </c>
      <c r="F484" t="s">
        <v>116</v>
      </c>
      <c r="G484" t="s">
        <v>677</v>
      </c>
      <c r="H484" t="str">
        <f>'11. Treatment - Jails'!$B$12</f>
        <v># of people who are incarcerated who receive buprenorphine for OUD</v>
      </c>
      <c r="I484" t="s">
        <v>253</v>
      </c>
      <c r="J484" t="str">
        <f>IF(ISBLANK('11. Treatment - Jails'!$C$12),"",'11. Treatment - Jails'!$C$12)</f>
        <v xml:space="preserve"> </v>
      </c>
      <c r="L484" s="157"/>
      <c r="M484" t="str">
        <f>IF(ISBLANK('11. Treatment - Jails'!$D$12),"",'11. Treatment - Jails'!$D$12)</f>
        <v/>
      </c>
      <c r="N484" t="str">
        <f>IF(ISBLANK('11. Treatment - Jails'!$E$12),"",'11. Treatment - Jails'!$E$12)</f>
        <v/>
      </c>
    </row>
    <row r="485" spans="1:14" x14ac:dyDescent="0.25">
      <c r="A485" t="str">
        <f>IF(ISBLANK(Instructions!$B$17),"",Instructions!$B$17)</f>
        <v/>
      </c>
      <c r="B485" t="str">
        <f>IF(ISBLANK(Instructions!$B$18),"",Instructions!$B$18)</f>
        <v/>
      </c>
      <c r="C485" s="116" t="s">
        <v>674</v>
      </c>
      <c r="D485" s="95">
        <f>IF(ISBLANK('11. Treatment - Jails'!$D$4),"",'11. Treatment - Jails'!$D$4)</f>
        <v>45474</v>
      </c>
      <c r="E485" s="95">
        <f>IF(ISBLANK('11. Treatment - Jails'!$D$5),"",'11. Treatment - Jails'!$D$5)</f>
        <v>45838</v>
      </c>
      <c r="F485" t="s">
        <v>116</v>
      </c>
      <c r="G485" t="s">
        <v>678</v>
      </c>
      <c r="H485" t="str">
        <f>'11. Treatment - Jails'!$B$13</f>
        <v># of people who are incarcerated who receive naltrexone for OUD</v>
      </c>
      <c r="I485" t="s">
        <v>253</v>
      </c>
      <c r="J485" t="str">
        <f>IF(ISBLANK('11. Treatment - Jails'!$C$13),"",'11. Treatment - Jails'!$C$13)</f>
        <v xml:space="preserve"> </v>
      </c>
      <c r="L485" s="157"/>
      <c r="M485" t="str">
        <f>IF(ISBLANK('11. Treatment - Jails'!$D$13),"",'11. Treatment - Jails'!$D$13)</f>
        <v/>
      </c>
      <c r="N485" t="str">
        <f>IF(ISBLANK('11. Treatment - Jails'!$E$13),"",'11. Treatment - Jails'!$E$13)</f>
        <v/>
      </c>
    </row>
    <row r="486" spans="1:14" x14ac:dyDescent="0.25">
      <c r="A486" t="str">
        <f>IF(ISBLANK(Instructions!$B$17),"",Instructions!$B$17)</f>
        <v/>
      </c>
      <c r="B486" t="str">
        <f>IF(ISBLANK(Instructions!$B$18),"",Instructions!$B$18)</f>
        <v/>
      </c>
      <c r="C486" s="116" t="s">
        <v>674</v>
      </c>
      <c r="D486" s="95">
        <f>IF(ISBLANK('11. Treatment - Jails'!$D$4),"",'11. Treatment - Jails'!$D$4)</f>
        <v>45474</v>
      </c>
      <c r="E486" s="95">
        <f>IF(ISBLANK('11. Treatment - Jails'!$D$5),"",'11. Treatment - Jails'!$D$5)</f>
        <v>45838</v>
      </c>
      <c r="F486" t="s">
        <v>116</v>
      </c>
      <c r="G486" t="s">
        <v>679</v>
      </c>
      <c r="H486" t="str">
        <f>'11. Treatment - Jails'!$B$14</f>
        <v># of group classes, for people who are incarcerated, held on overdose prevention</v>
      </c>
      <c r="I486" t="s">
        <v>253</v>
      </c>
      <c r="J486" t="str">
        <f>IF(ISBLANK('11. Treatment - Jails'!$C$14),"",'11. Treatment - Jails'!$C$14)</f>
        <v xml:space="preserve"> </v>
      </c>
      <c r="L486" s="157"/>
      <c r="M486" t="str">
        <f>IF(ISBLANK('11. Treatment - Jails'!$D$14),"",'11. Treatment - Jails'!$D$14)</f>
        <v/>
      </c>
      <c r="N486" t="str">
        <f>IF(ISBLANK('11. Treatment - Jails'!$E$14),"",'11. Treatment - Jails'!$E$14)</f>
        <v/>
      </c>
    </row>
    <row r="487" spans="1:14" x14ac:dyDescent="0.25">
      <c r="A487" t="str">
        <f>IF(ISBLANK(Instructions!$B$17),"",Instructions!$B$17)</f>
        <v/>
      </c>
      <c r="B487" t="str">
        <f>IF(ISBLANK(Instructions!$B$18),"",Instructions!$B$18)</f>
        <v/>
      </c>
      <c r="C487" s="116" t="s">
        <v>674</v>
      </c>
      <c r="D487" s="95">
        <f>IF(ISBLANK('11. Treatment - Jails'!$D$4),"",'11. Treatment - Jails'!$D$4)</f>
        <v>45474</v>
      </c>
      <c r="E487" s="95">
        <f>IF(ISBLANK('11. Treatment - Jails'!$D$5),"",'11. Treatment - Jails'!$D$5)</f>
        <v>45838</v>
      </c>
      <c r="F487" t="s">
        <v>116</v>
      </c>
      <c r="G487" t="s">
        <v>680</v>
      </c>
      <c r="H487" t="str">
        <f>'11. Treatment - Jails'!$B$15</f>
        <v># of people who are incarcerated that attended group classes on overdose prevention</v>
      </c>
      <c r="I487" t="s">
        <v>253</v>
      </c>
      <c r="J487" t="str">
        <f>IF(ISBLANK('11. Treatment - Jails'!$C$15),"",'11. Treatment - Jails'!$C$15)</f>
        <v xml:space="preserve"> </v>
      </c>
      <c r="L487" s="157"/>
      <c r="M487" t="str">
        <f>IF(ISBLANK('11. Treatment - Jails'!$D$15),"",'11. Treatment - Jails'!$D$15)</f>
        <v/>
      </c>
      <c r="N487" t="str">
        <f>IF(ISBLANK('11. Treatment - Jails'!$E$15),"",'11. Treatment - Jails'!$E$15)</f>
        <v/>
      </c>
    </row>
    <row r="488" spans="1:14" x14ac:dyDescent="0.25">
      <c r="A488" t="str">
        <f>IF(ISBLANK(Instructions!$B$17),"",Instructions!$B$17)</f>
        <v/>
      </c>
      <c r="B488" t="str">
        <f>IF(ISBLANK(Instructions!$B$18),"",Instructions!$B$18)</f>
        <v/>
      </c>
      <c r="C488" s="116" t="s">
        <v>674</v>
      </c>
      <c r="D488" s="95">
        <f>IF(ISBLANK('11. Treatment - Jails'!$D$4),"",'11. Treatment - Jails'!$D$4)</f>
        <v>45474</v>
      </c>
      <c r="E488" s="95">
        <f>IF(ISBLANK('11. Treatment - Jails'!$D$5),"",'11. Treatment - Jails'!$D$5)</f>
        <v>45838</v>
      </c>
      <c r="F488" t="s">
        <v>116</v>
      </c>
      <c r="G488" t="s">
        <v>681</v>
      </c>
      <c r="H488" t="str">
        <f>'11. Treatment - Jails'!$B$16</f>
        <v># of group classes, for staff, held on overdose prevention</v>
      </c>
      <c r="I488" t="s">
        <v>253</v>
      </c>
      <c r="J488" t="str">
        <f>IF(ISBLANK('11. Treatment - Jails'!$C$16),"",'11. Treatment - Jails'!$C$16)</f>
        <v xml:space="preserve"> </v>
      </c>
      <c r="L488" s="157"/>
      <c r="M488" t="str">
        <f>IF(ISBLANK('11. Treatment - Jails'!$D$16),"",'11. Treatment - Jails'!$D$16)</f>
        <v/>
      </c>
      <c r="N488" t="str">
        <f>IF(ISBLANK('11. Treatment - Jails'!$E$16),"",'11. Treatment - Jails'!$E$16)</f>
        <v/>
      </c>
    </row>
    <row r="489" spans="1:14" x14ac:dyDescent="0.25">
      <c r="A489" t="str">
        <f>IF(ISBLANK(Instructions!$B$17),"",Instructions!$B$17)</f>
        <v/>
      </c>
      <c r="B489" t="str">
        <f>IF(ISBLANK(Instructions!$B$18),"",Instructions!$B$18)</f>
        <v/>
      </c>
      <c r="C489" s="116" t="s">
        <v>674</v>
      </c>
      <c r="D489" s="95">
        <f>IF(ISBLANK('11. Treatment - Jails'!$D$4),"",'11. Treatment - Jails'!$D$4)</f>
        <v>45474</v>
      </c>
      <c r="E489" s="95">
        <f>IF(ISBLANK('11. Treatment - Jails'!$D$5),"",'11. Treatment - Jails'!$D$5)</f>
        <v>45838</v>
      </c>
      <c r="F489" t="s">
        <v>116</v>
      </c>
      <c r="G489" t="s">
        <v>682</v>
      </c>
      <c r="H489" t="str">
        <f>'11. Treatment - Jails'!$B$17</f>
        <v># of staff that attended group classes on overdose prevention</v>
      </c>
      <c r="I489" t="s">
        <v>253</v>
      </c>
      <c r="J489" t="str">
        <f>IF(ISBLANK('11. Treatment - Jails'!$C$17),"",'11. Treatment - Jails'!$C$17)</f>
        <v xml:space="preserve"> </v>
      </c>
      <c r="L489" s="157"/>
      <c r="M489" t="str">
        <f>IF(ISBLANK('11. Treatment - Jails'!$D$17),"",'11. Treatment - Jails'!$D$17)</f>
        <v/>
      </c>
      <c r="N489" t="str">
        <f>IF(ISBLANK('11. Treatment - Jails'!$E$17),"",'11. Treatment - Jails'!$E$17)</f>
        <v/>
      </c>
    </row>
    <row r="490" spans="1:14" x14ac:dyDescent="0.25">
      <c r="A490" t="str">
        <f>IF(ISBLANK(Instructions!$B$17),"",Instructions!$B$17)</f>
        <v/>
      </c>
      <c r="B490" t="str">
        <f>IF(ISBLANK(Instructions!$B$18),"",Instructions!$B$18)</f>
        <v/>
      </c>
      <c r="C490" s="116" t="s">
        <v>674</v>
      </c>
      <c r="D490" s="95">
        <f>IF(ISBLANK('11. Treatment - Jails'!$D$4),"",'11. Treatment - Jails'!$D$4)</f>
        <v>45474</v>
      </c>
      <c r="E490" s="95">
        <f>IF(ISBLANK('11. Treatment - Jails'!$D$5),"",'11. Treatment - Jails'!$D$5)</f>
        <v>45838</v>
      </c>
      <c r="F490" t="s">
        <v>116</v>
      </c>
      <c r="G490" t="s">
        <v>683</v>
      </c>
      <c r="H490" t="str">
        <f>'11. Treatment - Jails'!$B$18</f>
        <v># of naloxone kits distributed to people who were incarcerated upon release</v>
      </c>
      <c r="I490" t="s">
        <v>253</v>
      </c>
      <c r="J490" t="str">
        <f>IF(ISBLANK('11. Treatment - Jails'!$C$18),"",'11. Treatment - Jails'!$C$18)</f>
        <v xml:space="preserve"> </v>
      </c>
      <c r="L490" s="157"/>
      <c r="M490" t="str">
        <f>IF(ISBLANK('11. Treatment - Jails'!$D$18),"",'11. Treatment - Jails'!$D$18)</f>
        <v/>
      </c>
      <c r="N490" t="str">
        <f>IF(ISBLANK('11. Treatment - Jails'!$E$18),"",'11. Treatment - Jails'!$E$18)</f>
        <v/>
      </c>
    </row>
    <row r="491" spans="1:14" x14ac:dyDescent="0.25">
      <c r="A491" t="str">
        <f>IF(ISBLANK(Instructions!$B$17),"",Instructions!$B$17)</f>
        <v/>
      </c>
      <c r="B491" t="str">
        <f>IF(ISBLANK(Instructions!$B$18),"",Instructions!$B$18)</f>
        <v/>
      </c>
      <c r="C491" s="116" t="s">
        <v>674</v>
      </c>
      <c r="D491" s="95">
        <f>IF(ISBLANK('11. Treatment - Jails'!$D$4),"",'11. Treatment - Jails'!$D$4)</f>
        <v>45474</v>
      </c>
      <c r="E491" s="95">
        <f>IF(ISBLANK('11. Treatment - Jails'!$D$5),"",'11. Treatment - Jails'!$D$5)</f>
        <v>45838</v>
      </c>
      <c r="F491" t="s">
        <v>116</v>
      </c>
      <c r="G491" t="s">
        <v>684</v>
      </c>
      <c r="H491" t="str">
        <f>'11. Treatment - Jails'!$B$19</f>
        <v xml:space="preserve"># of opioid overdose reversals using naloxone within the jail or prison </v>
      </c>
      <c r="I491" t="s">
        <v>253</v>
      </c>
      <c r="J491" t="str">
        <f>IF(ISBLANK('11. Treatment - Jails'!$C$19),"",'11. Treatment - Jails'!$C$19)</f>
        <v xml:space="preserve"> </v>
      </c>
      <c r="L491" s="157"/>
      <c r="M491" t="str">
        <f>IF(ISBLANK('11. Treatment - Jails'!$D$19),"",'11. Treatment - Jails'!$D$19)</f>
        <v/>
      </c>
      <c r="N491" t="str">
        <f>IF(ISBLANK('11. Treatment - Jails'!$E$19),"",'11. Treatment - Jails'!$E$19)</f>
        <v/>
      </c>
    </row>
    <row r="492" spans="1:14" x14ac:dyDescent="0.25">
      <c r="A492" t="str">
        <f>IF(ISBLANK(Instructions!$B$17),"",Instructions!$B$17)</f>
        <v/>
      </c>
      <c r="B492" t="str">
        <f>IF(ISBLANK(Instructions!$B$18),"",Instructions!$B$18)</f>
        <v/>
      </c>
      <c r="C492" s="116" t="s">
        <v>674</v>
      </c>
      <c r="D492" s="95">
        <f>IF(ISBLANK('11. Treatment - Jails'!$D$4),"",'11. Treatment - Jails'!$D$4)</f>
        <v>45474</v>
      </c>
      <c r="E492" s="95">
        <f>IF(ISBLANK('11. Treatment - Jails'!$D$5),"",'11. Treatment - Jails'!$D$5)</f>
        <v>45838</v>
      </c>
      <c r="F492" t="s">
        <v>116</v>
      </c>
      <c r="G492" t="s">
        <v>685</v>
      </c>
      <c r="H492" t="str">
        <f>'11. Treatment - Jails'!$B$20</f>
        <v># of deaths due to overdose within the jail or prison</v>
      </c>
      <c r="I492" t="s">
        <v>253</v>
      </c>
      <c r="J492" t="str">
        <f>IF(ISBLANK('11. Treatment - Jails'!$C$20),"",'11. Treatment - Jails'!$C$20)</f>
        <v xml:space="preserve"> </v>
      </c>
      <c r="L492" s="157"/>
      <c r="M492" t="str">
        <f>IF(ISBLANK('11. Treatment - Jails'!$D$20),"",'11. Treatment - Jails'!$D$20)</f>
        <v/>
      </c>
      <c r="N492" t="str">
        <f>IF(ISBLANK('11. Treatment - Jails'!$E$20),"",'11. Treatment - Jails'!$E$20)</f>
        <v/>
      </c>
    </row>
    <row r="493" spans="1:14" x14ac:dyDescent="0.25">
      <c r="A493" t="str">
        <f>IF(ISBLANK(Instructions!$B$17),"",Instructions!$B$17)</f>
        <v/>
      </c>
      <c r="B493" t="str">
        <f>IF(ISBLANK(Instructions!$B$18),"",Instructions!$B$18)</f>
        <v/>
      </c>
      <c r="C493" s="116" t="s">
        <v>674</v>
      </c>
      <c r="D493" s="95">
        <f>IF(ISBLANK('11. Treatment - Jails'!$D$4),"",'11. Treatment - Jails'!$D$4)</f>
        <v>45474</v>
      </c>
      <c r="E493" s="95">
        <f>IF(ISBLANK('11. Treatment - Jails'!$D$5),"",'11. Treatment - Jails'!$D$5)</f>
        <v>45838</v>
      </c>
      <c r="F493" t="s">
        <v>116</v>
      </c>
      <c r="G493" t="s">
        <v>686</v>
      </c>
      <c r="H493" t="str">
        <f>'11. Treatment - Jails'!$B$21</f>
        <v># of referrals made for continued MAT support upon release</v>
      </c>
      <c r="I493" t="s">
        <v>253</v>
      </c>
      <c r="J493" t="str">
        <f>IF(ISBLANK('11. Treatment - Jails'!$C$21),"",'11. Treatment - Jails'!$C$21)</f>
        <v xml:space="preserve"> </v>
      </c>
      <c r="L493" s="157"/>
      <c r="M493" t="str">
        <f>IF(ISBLANK('11. Treatment - Jails'!$D$21),"",'11. Treatment - Jails'!$D$21)</f>
        <v/>
      </c>
      <c r="N493" t="str">
        <f>IF(ISBLANK('11. Treatment - Jails'!$E$21),"",'11. Treatment - Jails'!$E$21)</f>
        <v/>
      </c>
    </row>
    <row r="494" spans="1:14" x14ac:dyDescent="0.25">
      <c r="A494" t="str">
        <f>IF(ISBLANK(Instructions!$B$17),"",Instructions!$B$17)</f>
        <v/>
      </c>
      <c r="B494" t="str">
        <f>IF(ISBLANK(Instructions!$B$18),"",Instructions!$B$18)</f>
        <v/>
      </c>
      <c r="C494" s="116" t="s">
        <v>674</v>
      </c>
      <c r="D494" s="95">
        <f>IF(ISBLANK('11. Treatment - Jails'!$D$4),"",'11. Treatment - Jails'!$D$4)</f>
        <v>45474</v>
      </c>
      <c r="E494" s="95">
        <f>IF(ISBLANK('11. Treatment - Jails'!$D$5),"",'11. Treatment - Jails'!$D$5)</f>
        <v>45838</v>
      </c>
      <c r="F494" t="s">
        <v>116</v>
      </c>
      <c r="G494" t="s">
        <v>687</v>
      </c>
      <c r="H494" t="str">
        <f>IF(ISBLANK('11. Treatment - Jails'!$B$22),"",'11. Treatment - Jails'!$B$22)</f>
        <v/>
      </c>
      <c r="I494" t="s">
        <v>253</v>
      </c>
      <c r="J494" t="str">
        <f>IF(ISBLANK('11. Treatment - Jails'!$C$22),"",'11. Treatment - Jails'!$C$22)</f>
        <v/>
      </c>
      <c r="L494" s="157"/>
      <c r="M494" t="str">
        <f>IF(ISBLANK('11. Treatment - Jails'!$D$22),"",'11. Treatment - Jails'!$D$22)</f>
        <v/>
      </c>
      <c r="N494" t="str">
        <f>IF(ISBLANK('11. Treatment - Jails'!$E$22),"",'11. Treatment - Jails'!$E$22)</f>
        <v/>
      </c>
    </row>
    <row r="495" spans="1:14" x14ac:dyDescent="0.25">
      <c r="A495" t="str">
        <f>IF(ISBLANK(Instructions!$B$17),"",Instructions!$B$17)</f>
        <v/>
      </c>
      <c r="B495" t="str">
        <f>IF(ISBLANK(Instructions!$B$18),"",Instructions!$B$18)</f>
        <v/>
      </c>
      <c r="C495" s="116" t="s">
        <v>674</v>
      </c>
      <c r="D495" s="95">
        <f>IF(ISBLANK('11. Treatment - Jails'!$D$4),"",'11. Treatment - Jails'!$D$4)</f>
        <v>45474</v>
      </c>
      <c r="E495" s="95">
        <f>IF(ISBLANK('11. Treatment - Jails'!$D$5),"",'11. Treatment - Jails'!$D$5)</f>
        <v>45838</v>
      </c>
      <c r="F495" t="s">
        <v>116</v>
      </c>
      <c r="G495" t="s">
        <v>688</v>
      </c>
      <c r="H495" t="str">
        <f>IF(ISBLANK('11. Treatment - Jails'!$B$23),"",'11. Treatment - Jails'!$B$23)</f>
        <v/>
      </c>
      <c r="I495" t="s">
        <v>253</v>
      </c>
      <c r="J495" t="str">
        <f>IF(ISBLANK('11. Treatment - Jails'!$C$23),"",'11. Treatment - Jails'!$C$23)</f>
        <v/>
      </c>
      <c r="L495" s="157"/>
      <c r="M495" t="str">
        <f>IF(ISBLANK('11. Treatment - Jails'!$D$23),"",'11. Treatment - Jails'!$D$23)</f>
        <v/>
      </c>
      <c r="N495" t="str">
        <f>IF(ISBLANK('11. Treatment - Jails'!$E$23),"",'11. Treatment - Jails'!$E$23)</f>
        <v/>
      </c>
    </row>
    <row r="496" spans="1:14" x14ac:dyDescent="0.25">
      <c r="A496" t="str">
        <f>IF(ISBLANK(Instructions!$B$17),"",Instructions!$B$17)</f>
        <v/>
      </c>
      <c r="B496" t="str">
        <f>IF(ISBLANK(Instructions!$B$18),"",Instructions!$B$18)</f>
        <v/>
      </c>
      <c r="C496" s="116" t="s">
        <v>674</v>
      </c>
      <c r="D496" s="95">
        <f>IF(ISBLANK('11. Treatment - Jails'!$D$4),"",'11. Treatment - Jails'!$D$4)</f>
        <v>45474</v>
      </c>
      <c r="E496" s="95">
        <f>IF(ISBLANK('11. Treatment - Jails'!$D$5),"",'11. Treatment - Jails'!$D$5)</f>
        <v>45838</v>
      </c>
      <c r="F496" t="s">
        <v>116</v>
      </c>
      <c r="G496" t="s">
        <v>689</v>
      </c>
      <c r="H496" t="str">
        <f>IF(ISBLANK('11. Treatment - Jails'!$B$24),"",'11. Treatment - Jails'!$B$24)</f>
        <v/>
      </c>
      <c r="I496" t="s">
        <v>253</v>
      </c>
      <c r="J496" t="str">
        <f>IF(ISBLANK('11. Treatment - Jails'!$C$24),"",'11. Treatment - Jails'!$C$24)</f>
        <v/>
      </c>
      <c r="L496" s="157"/>
      <c r="M496" t="str">
        <f>IF(ISBLANK('11. Treatment - Jails'!$D$24),"",'11. Treatment - Jails'!$D$24)</f>
        <v/>
      </c>
      <c r="N496" t="str">
        <f>IF(ISBLANK('11. Treatment - Jails'!$E$24),"",'11. Treatment - Jails'!$E$24)</f>
        <v/>
      </c>
    </row>
    <row r="497" spans="1:14" x14ac:dyDescent="0.25">
      <c r="A497" t="str">
        <f>IF(ISBLANK(Instructions!$B$17),"",Instructions!$B$17)</f>
        <v/>
      </c>
      <c r="B497" t="str">
        <f>IF(ISBLANK(Instructions!$B$18),"",Instructions!$B$18)</f>
        <v/>
      </c>
      <c r="C497" s="116" t="s">
        <v>674</v>
      </c>
      <c r="D497" s="95">
        <f>IF(ISBLANK('11. Treatment - Jails'!$D$4),"",'11. Treatment - Jails'!$D$4)</f>
        <v>45474</v>
      </c>
      <c r="E497" s="95">
        <f>IF(ISBLANK('11. Treatment - Jails'!$D$5),"",'11. Treatment - Jails'!$D$5)</f>
        <v>45838</v>
      </c>
      <c r="F497" t="s">
        <v>116</v>
      </c>
      <c r="G497" t="s">
        <v>690</v>
      </c>
      <c r="H497" t="str">
        <f>'11. Treatment - Jails'!$B$28</f>
        <v># of unique participants who have OUD, served</v>
      </c>
      <c r="I497" t="s">
        <v>253</v>
      </c>
      <c r="J497" t="str">
        <f>IF(ISBLANK('11. Treatment - Jails'!$C$28),"",'11. Treatment - Jails'!$C$28)</f>
        <v/>
      </c>
      <c r="L497" s="157"/>
      <c r="N497" t="str">
        <f>IF(ISBLANK('11. Treatment - Jails'!$D$28),"",'11. Treatment - Jails'!$D$28)</f>
        <v/>
      </c>
    </row>
    <row r="498" spans="1:14" x14ac:dyDescent="0.25">
      <c r="A498" t="str">
        <f>IF(ISBLANK(Instructions!$B$17),"",Instructions!$B$17)</f>
        <v/>
      </c>
      <c r="B498" t="str">
        <f>IF(ISBLANK(Instructions!$B$18),"",Instructions!$B$18)</f>
        <v/>
      </c>
      <c r="C498" s="116" t="s">
        <v>674</v>
      </c>
      <c r="D498" s="95">
        <f>IF(ISBLANK('11. Treatment - Jails'!$D$4),"",'11. Treatment - Jails'!$D$4)</f>
        <v>45474</v>
      </c>
      <c r="E498" s="95">
        <f>IF(ISBLANK('11. Treatment - Jails'!$D$5),"",'11. Treatment - Jails'!$D$5)</f>
        <v>45838</v>
      </c>
      <c r="F498" t="s">
        <v>116</v>
      </c>
      <c r="G498" t="s">
        <v>690</v>
      </c>
      <c r="H498" t="str">
        <f>'11. Treatment - Jails'!$B$28</f>
        <v># of unique participants who have OUD, served</v>
      </c>
      <c r="I498" s="105" t="s">
        <v>343</v>
      </c>
      <c r="J498" t="str">
        <f>IF(ISBLANK('11. Treatment - Jails'!$C$30),"",'11. Treatment - Jails'!$C$30)</f>
        <v/>
      </c>
      <c r="L498" s="157"/>
      <c r="N498" t="str">
        <f>IF(ISBLANK('11. Treatment - Jails'!$E$30),"",'11. Treatment - Jails'!$E$30)</f>
        <v/>
      </c>
    </row>
    <row r="499" spans="1:14" x14ac:dyDescent="0.25">
      <c r="A499" t="str">
        <f>IF(ISBLANK(Instructions!$B$17),"",Instructions!$B$17)</f>
        <v/>
      </c>
      <c r="B499" t="str">
        <f>IF(ISBLANK(Instructions!$B$18),"",Instructions!$B$18)</f>
        <v/>
      </c>
      <c r="C499" s="116" t="s">
        <v>674</v>
      </c>
      <c r="D499" s="95">
        <f>IF(ISBLANK('11. Treatment - Jails'!$D$4),"",'11. Treatment - Jails'!$D$4)</f>
        <v>45474</v>
      </c>
      <c r="E499" s="95">
        <f>IF(ISBLANK('11. Treatment - Jails'!$D$5),"",'11. Treatment - Jails'!$D$5)</f>
        <v>45838</v>
      </c>
      <c r="F499" t="s">
        <v>116</v>
      </c>
      <c r="G499" t="s">
        <v>690</v>
      </c>
      <c r="H499" t="str">
        <f>'11. Treatment - Jails'!$B$28</f>
        <v># of unique participants who have OUD, served</v>
      </c>
      <c r="I499" s="105" t="s">
        <v>344</v>
      </c>
      <c r="J499" t="str">
        <f>IF(ISBLANK('11. Treatment - Jails'!$C$31),"",'11. Treatment - Jails'!$C$31)</f>
        <v/>
      </c>
      <c r="L499" s="157"/>
      <c r="N499" t="str">
        <f>IF(ISBLANK('11. Treatment - Jails'!$E$31),"",'11. Treatment - Jails'!$E$31)</f>
        <v/>
      </c>
    </row>
    <row r="500" spans="1:14" x14ac:dyDescent="0.25">
      <c r="A500" t="str">
        <f>IF(ISBLANK(Instructions!$B$17),"",Instructions!$B$17)</f>
        <v/>
      </c>
      <c r="B500" t="str">
        <f>IF(ISBLANK(Instructions!$B$18),"",Instructions!$B$18)</f>
        <v/>
      </c>
      <c r="C500" s="116" t="s">
        <v>674</v>
      </c>
      <c r="D500" s="95">
        <f>IF(ISBLANK('11. Treatment - Jails'!$D$4),"",'11. Treatment - Jails'!$D$4)</f>
        <v>45474</v>
      </c>
      <c r="E500" s="95">
        <f>IF(ISBLANK('11. Treatment - Jails'!$D$5),"",'11. Treatment - Jails'!$D$5)</f>
        <v>45838</v>
      </c>
      <c r="F500" t="s">
        <v>116</v>
      </c>
      <c r="G500" t="s">
        <v>690</v>
      </c>
      <c r="H500" t="str">
        <f>'11. Treatment - Jails'!$B$28</f>
        <v># of unique participants who have OUD, served</v>
      </c>
      <c r="I500" s="105" t="s">
        <v>345</v>
      </c>
      <c r="J500" t="str">
        <f>IF(ISBLANK('11. Treatment - Jails'!$C$32),"",'11. Treatment - Jails'!$C$32)</f>
        <v/>
      </c>
      <c r="L500" s="157"/>
      <c r="N500" t="str">
        <f>IF(ISBLANK('11. Treatment - Jails'!$E$32),"",'11. Treatment - Jails'!$E$32)</f>
        <v/>
      </c>
    </row>
    <row r="501" spans="1:14" x14ac:dyDescent="0.25">
      <c r="A501" t="str">
        <f>IF(ISBLANK(Instructions!$B$17),"",Instructions!$B$17)</f>
        <v/>
      </c>
      <c r="B501" t="str">
        <f>IF(ISBLANK(Instructions!$B$18),"",Instructions!$B$18)</f>
        <v/>
      </c>
      <c r="C501" s="116" t="s">
        <v>674</v>
      </c>
      <c r="D501" s="95">
        <f>IF(ISBLANK('11. Treatment - Jails'!$D$4),"",'11. Treatment - Jails'!$D$4)</f>
        <v>45474</v>
      </c>
      <c r="E501" s="95">
        <f>IF(ISBLANK('11. Treatment - Jails'!$D$5),"",'11. Treatment - Jails'!$D$5)</f>
        <v>45838</v>
      </c>
      <c r="F501" t="s">
        <v>116</v>
      </c>
      <c r="G501" t="s">
        <v>690</v>
      </c>
      <c r="H501" t="str">
        <f>'11. Treatment - Jails'!$B$28</f>
        <v># of unique participants who have OUD, served</v>
      </c>
      <c r="I501" s="105" t="s">
        <v>346</v>
      </c>
      <c r="J501" t="str">
        <f>IF(ISBLANK('11. Treatment - Jails'!$C$33),"",'11. Treatment - Jails'!$C$33)</f>
        <v/>
      </c>
      <c r="L501" s="157"/>
      <c r="N501" t="str">
        <f>IF(ISBLANK('11. Treatment - Jails'!$E$33),"",'11. Treatment - Jails'!$E$33)</f>
        <v/>
      </c>
    </row>
    <row r="502" spans="1:14" x14ac:dyDescent="0.25">
      <c r="A502" t="str">
        <f>IF(ISBLANK(Instructions!$B$17),"",Instructions!$B$17)</f>
        <v/>
      </c>
      <c r="B502" t="str">
        <f>IF(ISBLANK(Instructions!$B$18),"",Instructions!$B$18)</f>
        <v/>
      </c>
      <c r="C502" s="116" t="s">
        <v>674</v>
      </c>
      <c r="D502" s="95">
        <f>IF(ISBLANK('11. Treatment - Jails'!$D$4),"",'11. Treatment - Jails'!$D$4)</f>
        <v>45474</v>
      </c>
      <c r="E502" s="95">
        <f>IF(ISBLANK('11. Treatment - Jails'!$D$5),"",'11. Treatment - Jails'!$D$5)</f>
        <v>45838</v>
      </c>
      <c r="F502" t="s">
        <v>116</v>
      </c>
      <c r="G502" t="s">
        <v>690</v>
      </c>
      <c r="H502" t="str">
        <f>'11. Treatment - Jails'!$B$28</f>
        <v># of unique participants who have OUD, served</v>
      </c>
      <c r="I502" s="105" t="s">
        <v>347</v>
      </c>
      <c r="J502" t="str">
        <f>IF(ISBLANK('11. Treatment - Jails'!$C$34),"",'11. Treatment - Jails'!$C$34)</f>
        <v/>
      </c>
      <c r="L502" s="157"/>
      <c r="N502" t="str">
        <f>IF(ISBLANK('11. Treatment - Jails'!$E$34),"",'11. Treatment - Jails'!$E$34)</f>
        <v/>
      </c>
    </row>
    <row r="503" spans="1:14" x14ac:dyDescent="0.25">
      <c r="A503" t="str">
        <f>IF(ISBLANK(Instructions!$B$17),"",Instructions!$B$17)</f>
        <v/>
      </c>
      <c r="B503" t="str">
        <f>IF(ISBLANK(Instructions!$B$18),"",Instructions!$B$18)</f>
        <v/>
      </c>
      <c r="C503" s="116" t="s">
        <v>674</v>
      </c>
      <c r="D503" s="95">
        <f>IF(ISBLANK('11. Treatment - Jails'!$D$4),"",'11. Treatment - Jails'!$D$4)</f>
        <v>45474</v>
      </c>
      <c r="E503" s="95">
        <f>IF(ISBLANK('11. Treatment - Jails'!$D$5),"",'11. Treatment - Jails'!$D$5)</f>
        <v>45838</v>
      </c>
      <c r="F503" t="s">
        <v>116</v>
      </c>
      <c r="G503" t="s">
        <v>690</v>
      </c>
      <c r="H503" t="str">
        <f>'11. Treatment - Jails'!$B$28</f>
        <v># of unique participants who have OUD, served</v>
      </c>
      <c r="I503" s="105" t="s">
        <v>348</v>
      </c>
      <c r="J503" t="str">
        <f>IF(ISBLANK('11. Treatment - Jails'!$C$35),"",'11. Treatment - Jails'!$C$35)</f>
        <v/>
      </c>
      <c r="L503" s="157"/>
      <c r="N503" t="str">
        <f>IF(ISBLANK('11. Treatment - Jails'!$E$35),"",'11. Treatment - Jails'!$E$35)</f>
        <v/>
      </c>
    </row>
    <row r="504" spans="1:14" x14ac:dyDescent="0.25">
      <c r="A504" t="str">
        <f>IF(ISBLANK(Instructions!$B$17),"",Instructions!$B$17)</f>
        <v/>
      </c>
      <c r="B504" t="str">
        <f>IF(ISBLANK(Instructions!$B$18),"",Instructions!$B$18)</f>
        <v/>
      </c>
      <c r="C504" s="116" t="s">
        <v>674</v>
      </c>
      <c r="D504" s="95">
        <f>IF(ISBLANK('11. Treatment - Jails'!$D$4),"",'11. Treatment - Jails'!$D$4)</f>
        <v>45474</v>
      </c>
      <c r="E504" s="95">
        <f>IF(ISBLANK('11. Treatment - Jails'!$D$5),"",'11. Treatment - Jails'!$D$5)</f>
        <v>45838</v>
      </c>
      <c r="F504" t="s">
        <v>116</v>
      </c>
      <c r="G504" t="s">
        <v>690</v>
      </c>
      <c r="H504" t="str">
        <f>'11. Treatment - Jails'!$B$28</f>
        <v># of unique participants who have OUD, served</v>
      </c>
      <c r="I504" s="105" t="s">
        <v>349</v>
      </c>
      <c r="J504" t="str">
        <f>IF(ISBLANK('11. Treatment - Jails'!$C$36),"",'11. Treatment - Jails'!$C$36)</f>
        <v/>
      </c>
      <c r="L504" s="157"/>
      <c r="N504" t="str">
        <f>IF(ISBLANK('11. Treatment - Jails'!$E$36),"",'11. Treatment - Jails'!$E$36)</f>
        <v/>
      </c>
    </row>
    <row r="505" spans="1:14" s="91" customFormat="1" x14ac:dyDescent="0.25">
      <c r="A505" t="str">
        <f>IF(ISBLANK(Instructions!$B$17),"",Instructions!$B$17)</f>
        <v/>
      </c>
      <c r="B505" t="str">
        <f>IF(ISBLANK(Instructions!$B$18),"",Instructions!$B$18)</f>
        <v/>
      </c>
      <c r="C505" s="116" t="s">
        <v>674</v>
      </c>
      <c r="D505" s="95">
        <f>IF(ISBLANK('11. Treatment - Jails'!$D$4),"",'11. Treatment - Jails'!$D$4)</f>
        <v>45474</v>
      </c>
      <c r="E505" s="95">
        <f>IF(ISBLANK('11. Treatment - Jails'!$D$5),"",'11. Treatment - Jails'!$D$5)</f>
        <v>45838</v>
      </c>
      <c r="F505" t="s">
        <v>116</v>
      </c>
      <c r="G505" t="s">
        <v>690</v>
      </c>
      <c r="H505" t="str">
        <f>'11. Treatment - Jails'!$B$28</f>
        <v># of unique participants who have OUD, served</v>
      </c>
      <c r="I505" s="105" t="s">
        <v>350</v>
      </c>
      <c r="J505" t="str">
        <f>IF(ISBLANK('11. Treatment - Jails'!$C$37),"",'11. Treatment - Jails'!$C$37)</f>
        <v/>
      </c>
      <c r="K505"/>
      <c r="L505" s="157"/>
      <c r="M505"/>
      <c r="N505" t="str">
        <f>IF(ISBLANK('11. Treatment - Jails'!$E$37),"",'11. Treatment - Jails'!$E$37)</f>
        <v/>
      </c>
    </row>
    <row r="506" spans="1:14" x14ac:dyDescent="0.25">
      <c r="A506" t="str">
        <f>IF(ISBLANK(Instructions!$B$17),"",Instructions!$B$17)</f>
        <v/>
      </c>
      <c r="B506" t="str">
        <f>IF(ISBLANK(Instructions!$B$18),"",Instructions!$B$18)</f>
        <v/>
      </c>
      <c r="C506" s="116" t="s">
        <v>674</v>
      </c>
      <c r="D506" s="95">
        <f>IF(ISBLANK('11. Treatment - Jails'!$D$4),"",'11. Treatment - Jails'!$D$4)</f>
        <v>45474</v>
      </c>
      <c r="E506" s="95">
        <f>IF(ISBLANK('11. Treatment - Jails'!$D$5),"",'11. Treatment - Jails'!$D$5)</f>
        <v>45838</v>
      </c>
      <c r="F506" t="s">
        <v>118</v>
      </c>
      <c r="G506" t="s">
        <v>691</v>
      </c>
      <c r="H506" t="str">
        <f>'11. Treatment - Jails'!$D$45</f>
        <v>% of participants who have OUD, who are satisfied w/ services</v>
      </c>
      <c r="I506" t="s">
        <v>253</v>
      </c>
      <c r="J506" t="str">
        <f>IF(ISBLANK('11. Treatment - Jails'!$C$45),"",'11. Treatment - Jails'!$C$45)</f>
        <v/>
      </c>
      <c r="L506" s="158" t="str">
        <f>IF('11. Treatment - Jails'!$E$45="Incomplete","",'11. Treatment - Jails'!$E$45)</f>
        <v/>
      </c>
      <c r="N506" t="str">
        <f>IF(ISBLANK('11. Treatment - Jails'!$F$45),"",'11. Treatment - Jails'!$F$45)</f>
        <v/>
      </c>
    </row>
    <row r="507" spans="1:14" x14ac:dyDescent="0.25">
      <c r="A507" t="str">
        <f>IF(ISBLANK(Instructions!$B$17),"",Instructions!$B$17)</f>
        <v/>
      </c>
      <c r="B507" t="str">
        <f>IF(ISBLANK(Instructions!$B$18),"",Instructions!$B$18)</f>
        <v/>
      </c>
      <c r="C507" s="116" t="s">
        <v>674</v>
      </c>
      <c r="D507" s="95">
        <f>IF(ISBLANK('11. Treatment - Jails'!$D$4),"",'11. Treatment - Jails'!$D$4)</f>
        <v>45474</v>
      </c>
      <c r="E507" s="95">
        <f>IF(ISBLANK('11. Treatment - Jails'!$D$5),"",'11. Treatment - Jails'!$D$5)</f>
        <v>45838</v>
      </c>
      <c r="F507" t="s">
        <v>118</v>
      </c>
      <c r="G507" t="s">
        <v>692</v>
      </c>
      <c r="H507" t="str">
        <f>'11. Treatment - Jails'!$D$47</f>
        <v>% of people who are incarcerated that are screened for OUD</v>
      </c>
      <c r="I507" t="s">
        <v>253</v>
      </c>
      <c r="J507" t="str">
        <f>IF(ISBLANK('11. Treatment - Jails'!$C$47),"",'11. Treatment - Jails'!$C$47)</f>
        <v/>
      </c>
      <c r="L507" s="158" t="str">
        <f>IF('11. Treatment - Jails'!$E$47="Incomplete","",'11. Treatment - Jails'!$E$47)</f>
        <v/>
      </c>
      <c r="N507" t="str">
        <f>IF(ISBLANK('11. Treatment - Jails'!$F$47),"",'11. Treatment - Jails'!$F$47)</f>
        <v/>
      </c>
    </row>
    <row r="508" spans="1:14" x14ac:dyDescent="0.25">
      <c r="A508" t="str">
        <f>IF(ISBLANK(Instructions!$B$17),"",Instructions!$B$17)</f>
        <v/>
      </c>
      <c r="B508" t="str">
        <f>IF(ISBLANK(Instructions!$B$18),"",Instructions!$B$18)</f>
        <v/>
      </c>
      <c r="C508" s="116" t="s">
        <v>674</v>
      </c>
      <c r="D508" s="95">
        <f>IF(ISBLANK('11. Treatment - Jails'!$D$4),"",'11. Treatment - Jails'!$D$4)</f>
        <v>45474</v>
      </c>
      <c r="E508" s="95">
        <f>IF(ISBLANK('11. Treatment - Jails'!$D$5),"",'11. Treatment - Jails'!$D$5)</f>
        <v>45838</v>
      </c>
      <c r="F508" t="s">
        <v>118</v>
      </c>
      <c r="G508" t="s">
        <v>693</v>
      </c>
      <c r="H508" t="str">
        <f>'11. Treatment - Jails'!$D$49</f>
        <v>% of people who increase knowledge about overdose prevention after attending group classes</v>
      </c>
      <c r="I508" t="s">
        <v>253</v>
      </c>
      <c r="J508" t="str">
        <f>IF(ISBLANK('11. Treatment - Jails'!$C$49),"",'11. Treatment - Jails'!$C$49)</f>
        <v/>
      </c>
      <c r="L508" s="158" t="str">
        <f>IF('11. Treatment - Jails'!$E$49="Incomplete","",'11. Treatment - Jails'!$E$49)</f>
        <v/>
      </c>
      <c r="N508" t="str">
        <f>IF(ISBLANK('11. Treatment - Jails'!$F$49),"",'11. Treatment - Jails'!$F$49)</f>
        <v/>
      </c>
    </row>
    <row r="509" spans="1:14" x14ac:dyDescent="0.25">
      <c r="A509" t="str">
        <f>IF(ISBLANK(Instructions!$B$17),"",Instructions!$B$17)</f>
        <v/>
      </c>
      <c r="B509" t="str">
        <f>IF(ISBLANK(Instructions!$B$18),"",Instructions!$B$18)</f>
        <v/>
      </c>
      <c r="C509" s="116" t="s">
        <v>674</v>
      </c>
      <c r="D509" s="95">
        <f>IF(ISBLANK('11. Treatment - Jails'!$D$4),"",'11. Treatment - Jails'!$D$4)</f>
        <v>45474</v>
      </c>
      <c r="E509" s="95">
        <f>IF(ISBLANK('11. Treatment - Jails'!$D$5),"",'11. Treatment - Jails'!$D$5)</f>
        <v>45838</v>
      </c>
      <c r="F509" t="s">
        <v>118</v>
      </c>
      <c r="G509" t="s">
        <v>694</v>
      </c>
      <c r="H509" t="str">
        <f>'11. Treatment - Jails'!$D$51</f>
        <v>% of referrals to services that result in first appointment</v>
      </c>
      <c r="I509" t="s">
        <v>253</v>
      </c>
      <c r="J509" t="str">
        <f>IF(ISBLANK('11. Treatment - Jails'!$C$51),"",'11. Treatment - Jails'!$C$51)</f>
        <v/>
      </c>
      <c r="L509" s="158" t="str">
        <f>IF('11. Treatment - Jails'!$E$51="Incomplete","",'11. Treatment - Jails'!$E$51)</f>
        <v/>
      </c>
      <c r="N509" t="str">
        <f>IF(ISBLANK('11. Treatment - Jails'!$F$51),"",'11. Treatment - Jails'!$F$51)</f>
        <v/>
      </c>
    </row>
    <row r="510" spans="1:14" s="91" customFormat="1" x14ac:dyDescent="0.25">
      <c r="A510" t="str">
        <f>IF(ISBLANK(Instructions!$B$17),"",Instructions!$B$17)</f>
        <v/>
      </c>
      <c r="B510" t="str">
        <f>IF(ISBLANK(Instructions!$B$18),"",Instructions!$B$18)</f>
        <v/>
      </c>
      <c r="C510" s="116" t="s">
        <v>674</v>
      </c>
      <c r="D510" s="95">
        <f>IF(ISBLANK('11. Treatment - Jails'!$D$4),"",'11. Treatment - Jails'!$D$4)</f>
        <v>45474</v>
      </c>
      <c r="E510" s="95">
        <f>IF(ISBLANK('11. Treatment - Jails'!$D$5),"",'11. Treatment - Jails'!$D$5)</f>
        <v>45838</v>
      </c>
      <c r="F510" t="s">
        <v>118</v>
      </c>
      <c r="G510" t="s">
        <v>695</v>
      </c>
      <c r="H510" t="str">
        <f>'11. Treatment - Jails'!$D$53</f>
        <v>% of people who were incarcerated that upon release received naloxone kits</v>
      </c>
      <c r="I510" t="s">
        <v>253</v>
      </c>
      <c r="J510" t="str">
        <f>IF(ISBLANK('11. Treatment - Jails'!$C$53),"",'11. Treatment - Jails'!$C$53)</f>
        <v/>
      </c>
      <c r="K510"/>
      <c r="L510" s="158" t="str">
        <f>IF('11. Treatment - Jails'!$E$53="Incomplete","",'11. Treatment - Jails'!$E$53)</f>
        <v/>
      </c>
      <c r="M510"/>
      <c r="N510" t="str">
        <f>IF(ISBLANK('11. Treatment - Jails'!$F$53),"",'11. Treatment - Jails'!$F$53)</f>
        <v/>
      </c>
    </row>
    <row r="511" spans="1:14" x14ac:dyDescent="0.25">
      <c r="A511" t="str">
        <f>IF(ISBLANK(Instructions!$B$17),"",Instructions!$B$17)</f>
        <v/>
      </c>
      <c r="B511" t="str">
        <f>IF(ISBLANK(Instructions!$B$18),"",Instructions!$B$18)</f>
        <v/>
      </c>
      <c r="C511" s="116" t="s">
        <v>674</v>
      </c>
      <c r="D511" s="95">
        <f>IF(ISBLANK('11. Treatment - Jails'!$D$4),"",'11. Treatment - Jails'!$D$4)</f>
        <v>45474</v>
      </c>
      <c r="E511" s="95">
        <f>IF(ISBLANK('11. Treatment - Jails'!$D$5),"",'11. Treatment - Jails'!$D$5)</f>
        <v>45838</v>
      </c>
      <c r="F511" t="s">
        <v>118</v>
      </c>
      <c r="G511" t="s">
        <v>696</v>
      </c>
      <c r="H511" t="str">
        <f>IF(ISBLANK('11. Treatment - Jails'!$D$55),"",'11. Treatment - Jails'!$D$55)</f>
        <v/>
      </c>
      <c r="I511" t="s">
        <v>253</v>
      </c>
      <c r="J511" t="str">
        <f>IF(ISBLANK('11. Treatment - Jails'!$C$55),"",'11. Treatment - Jails'!$C$55)</f>
        <v/>
      </c>
      <c r="L511" s="158" t="str">
        <f>IF('11. Treatment - Jails'!$E$55="Incomplete","",'11. Treatment - Jails'!$E$55)</f>
        <v/>
      </c>
      <c r="N511" t="str">
        <f>IF(ISBLANK('11. Treatment - Jails'!$F$55),"",'11. Treatment - Jails'!$F$55)</f>
        <v/>
      </c>
    </row>
    <row r="512" spans="1:14" x14ac:dyDescent="0.25">
      <c r="A512" t="str">
        <f>IF(ISBLANK(Instructions!$B$17),"",Instructions!$B$17)</f>
        <v/>
      </c>
      <c r="B512" t="str">
        <f>IF(ISBLANK(Instructions!$B$18),"",Instructions!$B$18)</f>
        <v/>
      </c>
      <c r="C512" s="116" t="s">
        <v>674</v>
      </c>
      <c r="D512" s="95">
        <f>IF(ISBLANK('11. Treatment - Jails'!$D$4),"",'11. Treatment - Jails'!$D$4)</f>
        <v>45474</v>
      </c>
      <c r="E512" s="95">
        <f>IF(ISBLANK('11. Treatment - Jails'!$D$5),"",'11. Treatment - Jails'!$D$5)</f>
        <v>45838</v>
      </c>
      <c r="F512" t="s">
        <v>118</v>
      </c>
      <c r="G512" t="s">
        <v>697</v>
      </c>
      <c r="H512" t="str">
        <f>IF(ISBLANK('11. Treatment - Jails'!$D$57),"",'11. Treatment - Jails'!$D$57)</f>
        <v/>
      </c>
      <c r="I512" t="s">
        <v>253</v>
      </c>
      <c r="J512" t="str">
        <f>IF(ISBLANK('11. Treatment - Jails'!$C$57),"",'11. Treatment - Jails'!$C$57)</f>
        <v/>
      </c>
      <c r="L512" s="158" t="str">
        <f>IF('11. Treatment - Jails'!$E$57="Incomplete","",'11. Treatment - Jails'!$E$57)</f>
        <v/>
      </c>
      <c r="N512" t="str">
        <f>IF(ISBLANK('11. Treatment - Jails'!$F$57),"",'11. Treatment - Jails'!$F$57)</f>
        <v/>
      </c>
    </row>
    <row r="513" spans="1:14" x14ac:dyDescent="0.25">
      <c r="A513" t="str">
        <f>IF(ISBLANK(Instructions!$B$17),"",Instructions!$B$17)</f>
        <v/>
      </c>
      <c r="B513" t="str">
        <f>IF(ISBLANK(Instructions!$B$18),"",Instructions!$B$18)</f>
        <v/>
      </c>
      <c r="C513" s="116" t="s">
        <v>674</v>
      </c>
      <c r="D513" s="95">
        <f>IF(ISBLANK('11. Treatment - Jails'!$D$4),"",'11. Treatment - Jails'!$D$4)</f>
        <v>45474</v>
      </c>
      <c r="E513" s="95">
        <f>IF(ISBLANK('11. Treatment - Jails'!$D$5),"",'11. Treatment - Jails'!$D$5)</f>
        <v>45838</v>
      </c>
      <c r="F513" t="s">
        <v>118</v>
      </c>
      <c r="G513" t="s">
        <v>698</v>
      </c>
      <c r="H513" t="str">
        <f>IF(ISBLANK('11. Treatment - Jails'!$D$59),"",'11. Treatment - Jails'!$D$59)</f>
        <v/>
      </c>
      <c r="I513" t="s">
        <v>253</v>
      </c>
      <c r="J513" t="str">
        <f>IF(ISBLANK('11. Treatment - Jails'!$C$59),"",'11. Treatment - Jails'!$C$59)</f>
        <v/>
      </c>
      <c r="L513" s="158" t="str">
        <f>IF('11. Treatment - Jails'!$E$59="Incomplete","",'11. Treatment - Jails'!$E$59)</f>
        <v/>
      </c>
      <c r="N513" t="str">
        <f>IF(ISBLANK('11. Treatment - Jails'!$F$59),"",'11. Treatment - Jails'!$F$59)</f>
        <v/>
      </c>
    </row>
    <row r="514" spans="1:14" x14ac:dyDescent="0.25">
      <c r="A514" t="str">
        <f>IF(ISBLANK(Instructions!$B$17),"",Instructions!$B$17)</f>
        <v/>
      </c>
      <c r="B514" t="str">
        <f>IF(ISBLANK(Instructions!$B$18),"",Instructions!$B$18)</f>
        <v/>
      </c>
      <c r="C514" s="116" t="s">
        <v>674</v>
      </c>
      <c r="D514" s="95">
        <f>IF(ISBLANK('11. Treatment - Jails'!$D$4),"",'11. Treatment - Jails'!$D$4)</f>
        <v>45474</v>
      </c>
      <c r="E514" s="95">
        <f>IF(ISBLANK('11. Treatment - Jails'!$D$5),"",'11. Treatment - Jails'!$D$5)</f>
        <v>45838</v>
      </c>
      <c r="F514" t="s">
        <v>120</v>
      </c>
      <c r="G514" t="s">
        <v>699</v>
      </c>
      <c r="H514" t="str">
        <f>'11. Treatment - Jails'!$D$65</f>
        <v xml:space="preserve">% of participants who are incarcerated that screen positive for OUD and then receive methadone in jail </v>
      </c>
      <c r="I514" t="s">
        <v>253</v>
      </c>
      <c r="J514" t="str">
        <f>IF(ISBLANK('11. Treatment - Jails'!$C$65),"",'11. Treatment - Jails'!$C$65)</f>
        <v/>
      </c>
      <c r="K514" t="str">
        <f>IF(ISBLANK('11. Treatment - Jails'!$C$66),"",'11. Treatment - Jails'!$C$66)</f>
        <v/>
      </c>
      <c r="L514" s="158" t="str">
        <f>IF('11. Treatment - Jails'!$E$65="Incomplete","",'11. Treatment - Jails'!$E$65)</f>
        <v/>
      </c>
      <c r="N514" t="str">
        <f>IF(ISBLANK('11. Treatment - Jails'!$F$65),"",'11. Treatment - Jails'!$F$65)</f>
        <v/>
      </c>
    </row>
    <row r="515" spans="1:14" x14ac:dyDescent="0.25">
      <c r="A515" t="str">
        <f>IF(ISBLANK(Instructions!$B$17),"",Instructions!$B$17)</f>
        <v/>
      </c>
      <c r="B515" t="str">
        <f>IF(ISBLANK(Instructions!$B$18),"",Instructions!$B$18)</f>
        <v/>
      </c>
      <c r="C515" s="116" t="s">
        <v>674</v>
      </c>
      <c r="D515" s="95">
        <f>IF(ISBLANK('11. Treatment - Jails'!$D$4),"",'11. Treatment - Jails'!$D$4)</f>
        <v>45474</v>
      </c>
      <c r="E515" s="95">
        <f>IF(ISBLANK('11. Treatment - Jails'!$D$5),"",'11. Treatment - Jails'!$D$5)</f>
        <v>45838</v>
      </c>
      <c r="F515" t="s">
        <v>120</v>
      </c>
      <c r="G515" t="s">
        <v>700</v>
      </c>
      <c r="H515" t="str">
        <f>'11. Treatment - Jails'!$D$67</f>
        <v xml:space="preserve">% of participants who are incarcerated that screen positive for OUD and then receive buprenorphine in jail </v>
      </c>
      <c r="I515" t="s">
        <v>253</v>
      </c>
      <c r="J515" t="str">
        <f>IF(ISBLANK('11. Treatment - Jails'!$C$67),"",'11. Treatment - Jails'!$C$67)</f>
        <v xml:space="preserve"> </v>
      </c>
      <c r="K515" t="str">
        <f>IF(ISBLANK('11. Treatment - Jails'!$C$68),"",'11. Treatment - Jails'!$C$68)</f>
        <v/>
      </c>
      <c r="L515" s="158" t="str">
        <f>IF('11. Treatment - Jails'!$E$67="Incomplete","",'11. Treatment - Jails'!$E$67)</f>
        <v/>
      </c>
      <c r="N515" t="str">
        <f>IF(ISBLANK('11. Treatment - Jails'!$F$67),"",'11. Treatment - Jails'!$F$67)</f>
        <v/>
      </c>
    </row>
    <row r="516" spans="1:14" x14ac:dyDescent="0.25">
      <c r="A516" t="str">
        <f>IF(ISBLANK(Instructions!$B$17),"",Instructions!$B$17)</f>
        <v/>
      </c>
      <c r="B516" t="str">
        <f>IF(ISBLANK(Instructions!$B$18),"",Instructions!$B$18)</f>
        <v/>
      </c>
      <c r="C516" s="116" t="s">
        <v>674</v>
      </c>
      <c r="D516" s="95">
        <f>IF(ISBLANK('11. Treatment - Jails'!$D$4),"",'11. Treatment - Jails'!$D$4)</f>
        <v>45474</v>
      </c>
      <c r="E516" s="95">
        <f>IF(ISBLANK('11. Treatment - Jails'!$D$5),"",'11. Treatment - Jails'!$D$5)</f>
        <v>45838</v>
      </c>
      <c r="F516" t="s">
        <v>120</v>
      </c>
      <c r="G516" t="s">
        <v>701</v>
      </c>
      <c r="H516" t="str">
        <f>'11. Treatment - Jails'!$D$69</f>
        <v xml:space="preserve">% of participants who are incarcerated and screen positive for OUD and then receive naltrexone in jail </v>
      </c>
      <c r="I516" t="s">
        <v>253</v>
      </c>
      <c r="J516" t="str">
        <f>IF(ISBLANK('11. Treatment - Jails'!$C$69),"",'11. Treatment - Jails'!$C$69)</f>
        <v xml:space="preserve"> </v>
      </c>
      <c r="K516" t="str">
        <f>IF(ISBLANK('11. Treatment - Jails'!$C$70),"",'11. Treatment - Jails'!$C$70)</f>
        <v/>
      </c>
      <c r="L516" s="158" t="str">
        <f>IF('11. Treatment - Jails'!$E$69="Incomplete","",'11. Treatment - Jails'!$E$69)</f>
        <v/>
      </c>
      <c r="N516" t="str">
        <f>IF(ISBLANK('11. Treatment - Jails'!$F$69),"",'11. Treatment - Jails'!$F$69)</f>
        <v/>
      </c>
    </row>
    <row r="517" spans="1:14" x14ac:dyDescent="0.25">
      <c r="A517" t="str">
        <f>IF(ISBLANK(Instructions!$B$17),"",Instructions!$B$17)</f>
        <v/>
      </c>
      <c r="B517" t="str">
        <f>IF(ISBLANK(Instructions!$B$18),"",Instructions!$B$18)</f>
        <v/>
      </c>
      <c r="C517" s="116" t="s">
        <v>674</v>
      </c>
      <c r="D517" s="95">
        <f>IF(ISBLANK('11. Treatment - Jails'!$D$4),"",'11. Treatment - Jails'!$D$4)</f>
        <v>45474</v>
      </c>
      <c r="E517" s="95">
        <f>IF(ISBLANK('11. Treatment - Jails'!$D$5),"",'11. Treatment - Jails'!$D$5)</f>
        <v>45838</v>
      </c>
      <c r="F517" t="s">
        <v>120</v>
      </c>
      <c r="G517" t="s">
        <v>702</v>
      </c>
      <c r="H517" t="str">
        <f>'11. Treatment - Jails'!$D$71</f>
        <v xml:space="preserve">% of participants who are incarcerated who started MAT in jail </v>
      </c>
      <c r="I517" t="s">
        <v>253</v>
      </c>
      <c r="J517" t="str">
        <f>IF(ISBLANK('11. Treatment - Jails'!$C$71),"",'11. Treatment - Jails'!$C$71)</f>
        <v/>
      </c>
      <c r="K517" t="str">
        <f>IF(ISBLANK('11. Treatment - Jails'!$C$72),"",'11. Treatment - Jails'!$C$72)</f>
        <v/>
      </c>
      <c r="L517" s="158" t="str">
        <f>IF('11. Treatment - Jails'!$E$71="Incomplete","",'11. Treatment - Jails'!$E$71)</f>
        <v/>
      </c>
      <c r="N517" t="str">
        <f>IF(ISBLANK('11. Treatment - Jails'!$F$71),"",'11. Treatment - Jails'!$F$71)</f>
        <v/>
      </c>
    </row>
    <row r="518" spans="1:14" x14ac:dyDescent="0.25">
      <c r="A518" t="str">
        <f>IF(ISBLANK(Instructions!$B$17),"",Instructions!$B$17)</f>
        <v/>
      </c>
      <c r="B518" t="str">
        <f>IF(ISBLANK(Instructions!$B$18),"",Instructions!$B$18)</f>
        <v/>
      </c>
      <c r="C518" s="116" t="s">
        <v>674</v>
      </c>
      <c r="D518" s="95">
        <f>IF(ISBLANK('11. Treatment - Jails'!$D$4),"",'11. Treatment - Jails'!$D$4)</f>
        <v>45474</v>
      </c>
      <c r="E518" s="95">
        <f>IF(ISBLANK('11. Treatment - Jails'!$D$5),"",'11. Treatment - Jails'!$D$5)</f>
        <v>45838</v>
      </c>
      <c r="F518" t="s">
        <v>120</v>
      </c>
      <c r="G518" t="s">
        <v>703</v>
      </c>
      <c r="H518" t="str">
        <f>'11. Treatment - Jails'!$D$73</f>
        <v xml:space="preserve">% of participants who are incarcerated who were on MAT before entering jail and continued MAT in jail </v>
      </c>
      <c r="I518" t="s">
        <v>253</v>
      </c>
      <c r="J518" t="str">
        <f>IF(ISBLANK('11. Treatment - Jails'!$C$73),"",'11. Treatment - Jails'!$C$73)</f>
        <v/>
      </c>
      <c r="K518" t="str">
        <f>IF(ISBLANK('11. Treatment - Jails'!$C$74),"",'11. Treatment - Jails'!$C$74)</f>
        <v/>
      </c>
      <c r="L518" s="158" t="str">
        <f>IF('11. Treatment - Jails'!$E$73="Incomplete","",'11. Treatment - Jails'!$E$73)</f>
        <v/>
      </c>
      <c r="N518" t="str">
        <f>IF(ISBLANK('11. Treatment - Jails'!$F$73),"",'11. Treatment - Jails'!$F$73)</f>
        <v/>
      </c>
    </row>
    <row r="519" spans="1:14" x14ac:dyDescent="0.25">
      <c r="A519" t="str">
        <f>IF(ISBLANK(Instructions!$B$17),"",Instructions!$B$17)</f>
        <v/>
      </c>
      <c r="B519" t="str">
        <f>IF(ISBLANK(Instructions!$B$18),"",Instructions!$B$18)</f>
        <v/>
      </c>
      <c r="C519" s="116" t="s">
        <v>674</v>
      </c>
      <c r="D519" s="95">
        <f>IF(ISBLANK('11. Treatment - Jails'!$D$4),"",'11. Treatment - Jails'!$D$4)</f>
        <v>45474</v>
      </c>
      <c r="E519" s="95">
        <f>IF(ISBLANK('11. Treatment - Jails'!$D$5),"",'11. Treatment - Jails'!$D$5)</f>
        <v>45838</v>
      </c>
      <c r="F519" t="s">
        <v>120</v>
      </c>
      <c r="G519" t="s">
        <v>704</v>
      </c>
      <c r="H519" t="str">
        <f>'11. Treatment - Jails'!$D$75</f>
        <v xml:space="preserve">% of total deaths within jail that are due to overdose </v>
      </c>
      <c r="I519" t="s">
        <v>253</v>
      </c>
      <c r="J519" t="str">
        <f>IF(ISBLANK('11. Treatment - Jails'!$C$75),"",'11. Treatment - Jails'!$C$75)</f>
        <v xml:space="preserve"> </v>
      </c>
      <c r="K519" t="str">
        <f>IF(ISBLANK('11. Treatment - Jails'!$C$76),"",'11. Treatment - Jails'!$C$76)</f>
        <v/>
      </c>
      <c r="L519" s="158" t="str">
        <f>IF('11. Treatment - Jails'!$E$75="Incomplete","",'11. Treatment - Jails'!$E$75)</f>
        <v/>
      </c>
      <c r="N519" t="str">
        <f>IF(ISBLANK('11. Treatment - Jails'!$F$75),"",'11. Treatment - Jails'!$F$75)</f>
        <v/>
      </c>
    </row>
    <row r="520" spans="1:14" x14ac:dyDescent="0.25">
      <c r="A520" t="str">
        <f>IF(ISBLANK(Instructions!$B$17),"",Instructions!$B$17)</f>
        <v/>
      </c>
      <c r="B520" t="str">
        <f>IF(ISBLANK(Instructions!$B$18),"",Instructions!$B$18)</f>
        <v/>
      </c>
      <c r="C520" s="116" t="s">
        <v>674</v>
      </c>
      <c r="D520" s="95">
        <f>IF(ISBLANK('11. Treatment - Jails'!$D$4),"",'11. Treatment - Jails'!$D$4)</f>
        <v>45474</v>
      </c>
      <c r="E520" s="95">
        <f>IF(ISBLANK('11. Treatment - Jails'!$D$5),"",'11. Treatment - Jails'!$D$5)</f>
        <v>45838</v>
      </c>
      <c r="F520" t="s">
        <v>120</v>
      </c>
      <c r="G520" t="s">
        <v>705</v>
      </c>
      <c r="H520" t="str">
        <f>'11. Treatment - Jails'!$D$77</f>
        <v>% of participants who report getting the social and emotional support they need</v>
      </c>
      <c r="I520" t="s">
        <v>253</v>
      </c>
      <c r="J520" t="str">
        <f>IF(ISBLANK('11. Treatment - Jails'!$C$77),"",'11. Treatment - Jails'!$C$77)</f>
        <v/>
      </c>
      <c r="K520" t="str">
        <f>IF(ISBLANK('11. Treatment - Jails'!$C$78),"",'11. Treatment - Jails'!$C$78)</f>
        <v/>
      </c>
      <c r="L520" s="158" t="str">
        <f>IF('11. Treatment - Jails'!$E$77="Incomplete","",'11. Treatment - Jails'!$E$77)</f>
        <v/>
      </c>
      <c r="N520" t="str">
        <f>IF(ISBLANK('11. Treatment - Jails'!$F$77),"",'11. Treatment - Jails'!$F$77)</f>
        <v/>
      </c>
    </row>
    <row r="521" spans="1:14" x14ac:dyDescent="0.25">
      <c r="A521" t="str">
        <f>IF(ISBLANK(Instructions!$B$17),"",Instructions!$B$17)</f>
        <v/>
      </c>
      <c r="B521" t="str">
        <f>IF(ISBLANK(Instructions!$B$18),"",Instructions!$B$18)</f>
        <v/>
      </c>
      <c r="C521" s="116" t="s">
        <v>674</v>
      </c>
      <c r="D521" s="95">
        <f>IF(ISBLANK('11. Treatment - Jails'!$D$4),"",'11. Treatment - Jails'!$D$4)</f>
        <v>45474</v>
      </c>
      <c r="E521" s="95">
        <f>IF(ISBLANK('11. Treatment - Jails'!$D$5),"",'11. Treatment - Jails'!$D$5)</f>
        <v>45838</v>
      </c>
      <c r="F521" t="s">
        <v>120</v>
      </c>
      <c r="G521" t="s">
        <v>706</v>
      </c>
      <c r="H521" t="str">
        <f>IF(ISBLANK('11. Treatment - Jails'!$D$79),"",'11. Treatment - Jails'!$D$79)</f>
        <v/>
      </c>
      <c r="I521" t="s">
        <v>253</v>
      </c>
      <c r="J521" t="str">
        <f>IF(ISBLANK('11. Treatment - Jails'!$C$79),"",'11. Treatment - Jails'!$C$79)</f>
        <v/>
      </c>
      <c r="K521" t="str">
        <f>IF(ISBLANK('11. Treatment - Jails'!$C$80),"",'11. Treatment - Jails'!$C$80)</f>
        <v/>
      </c>
      <c r="L521" s="158" t="str">
        <f>IF('11. Treatment - Jails'!$E$79="Incomplete","",'11. Treatment - Jails'!$E$79)</f>
        <v/>
      </c>
      <c r="N521" t="str">
        <f>IF(ISBLANK('11. Treatment - Jails'!$F$79),"",'11. Treatment - Jails'!$F$79)</f>
        <v/>
      </c>
    </row>
    <row r="522" spans="1:14" x14ac:dyDescent="0.25">
      <c r="A522" t="str">
        <f>IF(ISBLANK(Instructions!$B$17),"",Instructions!$B$17)</f>
        <v/>
      </c>
      <c r="B522" t="str">
        <f>IF(ISBLANK(Instructions!$B$18),"",Instructions!$B$18)</f>
        <v/>
      </c>
      <c r="C522" s="116" t="s">
        <v>674</v>
      </c>
      <c r="D522" s="95">
        <f>IF(ISBLANK('11. Treatment - Jails'!$D$4),"",'11. Treatment - Jails'!$D$4)</f>
        <v>45474</v>
      </c>
      <c r="E522" s="95">
        <f>IF(ISBLANK('11. Treatment - Jails'!$D$5),"",'11. Treatment - Jails'!$D$5)</f>
        <v>45838</v>
      </c>
      <c r="F522" t="s">
        <v>120</v>
      </c>
      <c r="G522" t="s">
        <v>707</v>
      </c>
      <c r="H522" t="str">
        <f>IF(ISBLANK('11. Treatment - Jails'!$D$81),"",'11. Treatment - Jails'!$D$81)</f>
        <v/>
      </c>
      <c r="I522" t="s">
        <v>253</v>
      </c>
      <c r="J522" t="str">
        <f>IF(ISBLANK('11. Treatment - Jails'!$C$81),"",'11. Treatment - Jails'!$C$81)</f>
        <v/>
      </c>
      <c r="K522" t="str">
        <f>IF(ISBLANK('11. Treatment - Jails'!$C$82),"",'11. Treatment - Jails'!$C$82)</f>
        <v/>
      </c>
      <c r="L522" s="158" t="str">
        <f>IF('11. Treatment - Jails'!$E$81="Incomplete","",'11. Treatment - Jails'!$E$81)</f>
        <v/>
      </c>
      <c r="N522" t="str">
        <f>IF(ISBLANK('11. Treatment - Jails'!$F$81),"",'11. Treatment - Jails'!$F$81)</f>
        <v/>
      </c>
    </row>
    <row r="523" spans="1:14" x14ac:dyDescent="0.25">
      <c r="A523" t="str">
        <f>IF(ISBLANK(Instructions!$B$17),"",Instructions!$B$17)</f>
        <v/>
      </c>
      <c r="B523" t="str">
        <f>IF(ISBLANK(Instructions!$B$18),"",Instructions!$B$18)</f>
        <v/>
      </c>
      <c r="C523" s="116" t="s">
        <v>674</v>
      </c>
      <c r="D523" s="95">
        <f>IF(ISBLANK('11. Treatment - Jails'!$D$4),"",'11. Treatment - Jails'!$D$4)</f>
        <v>45474</v>
      </c>
      <c r="E523" s="95">
        <f>IF(ISBLANK('11. Treatment - Jails'!$D$5),"",'11. Treatment - Jails'!$D$5)</f>
        <v>45838</v>
      </c>
      <c r="F523" t="s">
        <v>120</v>
      </c>
      <c r="G523" t="s">
        <v>708</v>
      </c>
      <c r="H523" t="str">
        <f>IF(ISBLANK('11. Treatment - Jails'!$D$83),"",'11. Treatment - Jails'!$D$83)</f>
        <v/>
      </c>
      <c r="I523" t="s">
        <v>253</v>
      </c>
      <c r="J523" t="str">
        <f>IF(ISBLANK('11. Treatment - Jails'!$C$82),"",'11. Treatment - Jails'!$C$82)</f>
        <v/>
      </c>
      <c r="K523" t="str">
        <f>IF(ISBLANK('11. Treatment - Jails'!$C$84),"",'11. Treatment - Jails'!$C$84)</f>
        <v/>
      </c>
      <c r="L523" s="158" t="str">
        <f>IF('11. Treatment - Jails'!$E$83="Incomplete","",'11. Treatment - Jails'!$E$83)</f>
        <v/>
      </c>
      <c r="N523" t="str">
        <f>IF(ISBLANK('11. Treatment - Jails'!$F$83),"",'11. Treatment - Jails'!$F$83)</f>
        <v/>
      </c>
    </row>
    <row r="524" spans="1:14" x14ac:dyDescent="0.25">
      <c r="A524" t="str">
        <f>IF(ISBLANK(Instructions!$B$17),"",Instructions!$B$17)</f>
        <v/>
      </c>
      <c r="B524" t="str">
        <f>IF(ISBLANK(Instructions!$B$18),"",Instructions!$B$18)</f>
        <v/>
      </c>
      <c r="C524" s="116" t="s">
        <v>674</v>
      </c>
      <c r="D524" s="95">
        <f>IF(ISBLANK('11. Treatment - Jails'!$D$4),"",'11. Treatment - Jails'!$D$4)</f>
        <v>45474</v>
      </c>
      <c r="E524" s="95">
        <f>IF(ISBLANK('11. Treatment - Jails'!$D$5),"",'11. Treatment - Jails'!$D$5)</f>
        <v>45838</v>
      </c>
      <c r="F524" t="s">
        <v>121</v>
      </c>
      <c r="G524" t="s">
        <v>709</v>
      </c>
      <c r="H524" t="str">
        <f>'11. Treatment - Jails'!$B$89</f>
        <v xml:space="preserve">% of residents receiving dispensed buprenorphine prescriptions </v>
      </c>
      <c r="I524" t="s">
        <v>253</v>
      </c>
      <c r="J524" t="str">
        <f>IF('11. Treatment - Jails'!$C$89="Yes", 1, IF('11. Treatment - Jails'!$C$89="No", 0, ""))</f>
        <v/>
      </c>
      <c r="L524" s="157"/>
      <c r="N524" t="str">
        <f>IF(ISBLANK('11. Treatment - Jails'!$F$89),"",'11. Treatment - Jails'!$F$89)</f>
        <v/>
      </c>
    </row>
    <row r="525" spans="1:14" x14ac:dyDescent="0.25">
      <c r="A525" t="str">
        <f>IF(ISBLANK(Instructions!$B$17),"",Instructions!$B$17)</f>
        <v/>
      </c>
      <c r="B525" t="str">
        <f>IF(ISBLANK(Instructions!$B$18),"",Instructions!$B$18)</f>
        <v/>
      </c>
      <c r="C525" s="116" t="s">
        <v>674</v>
      </c>
      <c r="D525" s="95">
        <f>IF(ISBLANK('11. Treatment - Jails'!$D$4),"",'11. Treatment - Jails'!$D$4)</f>
        <v>45474</v>
      </c>
      <c r="E525" s="95">
        <f>IF(ISBLANK('11. Treatment - Jails'!$D$5),"",'11. Treatment - Jails'!$D$5)</f>
        <v>45838</v>
      </c>
      <c r="F525" t="s">
        <v>121</v>
      </c>
      <c r="G525" t="s">
        <v>710</v>
      </c>
      <c r="H525" t="str">
        <f>'11. Treatment - Jails'!$B$90</f>
        <v>Treatment services rate per 100,000 residents, representing # of uninsured people and Medicaid beneficiaries who received treatment for OUD</v>
      </c>
      <c r="I525" t="s">
        <v>253</v>
      </c>
      <c r="J525" t="str">
        <f>IF('11. Treatment - Jails'!$C$90="Yes", 1, IF('11. Treatment - Jails'!$C$90="No", 0, ""))</f>
        <v/>
      </c>
      <c r="L525" s="157"/>
      <c r="N525" t="str">
        <f>IF(ISBLANK('11. Treatment - Jails'!$F$90),"",'11. Treatment - Jails'!$F$90)</f>
        <v/>
      </c>
    </row>
    <row r="526" spans="1:14" x14ac:dyDescent="0.25">
      <c r="A526" t="str">
        <f>IF(ISBLANK(Instructions!$B$17),"",Instructions!$B$17)</f>
        <v/>
      </c>
      <c r="B526" t="str">
        <f>IF(ISBLANK(Instructions!$B$18),"",Instructions!$B$18)</f>
        <v/>
      </c>
      <c r="C526" s="116" t="s">
        <v>674</v>
      </c>
      <c r="D526" s="95">
        <f>IF(ISBLANK('11. Treatment - Jails'!$D$4),"",'11. Treatment - Jails'!$D$4)</f>
        <v>45474</v>
      </c>
      <c r="E526" s="95">
        <f>IF(ISBLANK('11. Treatment - Jails'!$D$5),"",'11. Treatment - Jails'!$D$5)</f>
        <v>45838</v>
      </c>
      <c r="F526" t="s">
        <v>121</v>
      </c>
      <c r="G526" t="s">
        <v>711</v>
      </c>
      <c r="H526" t="str">
        <f>'11. Treatment - Jails'!$B$91</f>
        <v>Overdose death rate per 100,000 residents</v>
      </c>
      <c r="I526" t="s">
        <v>253</v>
      </c>
      <c r="J526" t="str">
        <f>IF('11. Treatment - Jails'!$C$91="Yes", 1, IF('11. Treatment - Jails'!$C$91="No", 0, ""))</f>
        <v/>
      </c>
      <c r="N526" t="str">
        <f>IF(ISBLANK('11. Treatment - Jails'!$F$91),"",'11. Treatment - Jails'!$F$91)</f>
        <v/>
      </c>
    </row>
    <row r="527" spans="1:14" x14ac:dyDescent="0.25">
      <c r="A527" t="str">
        <f>IF(ISBLANK(Instructions!$B$17),"",Instructions!$B$17)</f>
        <v/>
      </c>
      <c r="B527" t="str">
        <f>IF(ISBLANK(Instructions!$B$18),"",Instructions!$B$18)</f>
        <v/>
      </c>
      <c r="C527" s="116" t="s">
        <v>674</v>
      </c>
      <c r="D527" s="95">
        <f>IF(ISBLANK('11. Treatment - Jails'!$D$4),"",'11. Treatment - Jails'!$D$4)</f>
        <v>45474</v>
      </c>
      <c r="E527" s="95">
        <f>IF(ISBLANK('11. Treatment - Jails'!$D$5),"",'11. Treatment - Jails'!$D$5)</f>
        <v>45838</v>
      </c>
      <c r="F527" t="s">
        <v>121</v>
      </c>
      <c r="G527" t="s">
        <v>712</v>
      </c>
      <c r="H527" t="str">
        <f>'11. Treatment - Jails'!$B$92</f>
        <v>Overdose emergency department visits per 100,000 residents</v>
      </c>
      <c r="I527" t="s">
        <v>253</v>
      </c>
      <c r="J527" t="str">
        <f>IF('11. Treatment - Jails'!$C$92="Yes", 1, IF('11. Treatment - Jails'!$C$92="No", 0, ""))</f>
        <v/>
      </c>
      <c r="N527" t="str">
        <f>IF(ISBLANK('11. Treatment - Jails'!$F$92),"",'11. Treatment - Jails'!$F$92)</f>
        <v/>
      </c>
    </row>
    <row r="528" spans="1:14" x14ac:dyDescent="0.25">
      <c r="A528" t="str">
        <f>IF(ISBLANK(Instructions!$B$17),"",Instructions!$B$17)</f>
        <v/>
      </c>
      <c r="B528" t="str">
        <f>IF(ISBLANK(Instructions!$B$18),"",Instructions!$B$18)</f>
        <v/>
      </c>
      <c r="C528" s="117" t="s">
        <v>713</v>
      </c>
      <c r="D528" s="95">
        <f>IF(ISBLANK('12. Reentry'!$D$4),"",'12. Reentry'!$D$4)</f>
        <v>45474</v>
      </c>
      <c r="E528" s="95">
        <f>IF(ISBLANK('12. Reentry'!$D$5),"",'12. Reentry'!$D$5)</f>
        <v>45838</v>
      </c>
      <c r="F528" t="s">
        <v>116</v>
      </c>
      <c r="G528" t="s">
        <v>714</v>
      </c>
      <c r="H528" t="str">
        <f>'12. Reentry'!$B$10</f>
        <v># of unique participants who use opioids and/or have OUD, enrolled</v>
      </c>
      <c r="I528" t="s">
        <v>253</v>
      </c>
      <c r="J528" t="str">
        <f>IF(ISBLANK('12. Reentry'!$C$10),"",'12. Reentry'!$C$10)</f>
        <v/>
      </c>
      <c r="L528" s="157"/>
      <c r="M528" t="str">
        <f>IF(ISBLANK('12. Reentry'!$D$10),"",'12. Reentry'!$D$10)</f>
        <v/>
      </c>
      <c r="N528" t="str">
        <f>IF(ISBLANK('12. Reentry'!$E$10),"",'12. Reentry'!$E$10)</f>
        <v/>
      </c>
    </row>
    <row r="529" spans="1:14" x14ac:dyDescent="0.25">
      <c r="A529" t="str">
        <f>IF(ISBLANK(Instructions!$B$17),"",Instructions!$B$17)</f>
        <v/>
      </c>
      <c r="B529" t="str">
        <f>IF(ISBLANK(Instructions!$B$18),"",Instructions!$B$18)</f>
        <v/>
      </c>
      <c r="C529" s="117" t="s">
        <v>713</v>
      </c>
      <c r="D529" s="95">
        <f>IF(ISBLANK('12. Reentry'!$D$4),"",'12. Reentry'!$D$4)</f>
        <v>45474</v>
      </c>
      <c r="E529" s="95">
        <f>IF(ISBLANK('12. Reentry'!$D$5),"",'12. Reentry'!$D$5)</f>
        <v>45838</v>
      </c>
      <c r="F529" t="s">
        <v>116</v>
      </c>
      <c r="G529" t="s">
        <v>715</v>
      </c>
      <c r="H529" t="str">
        <f>'12. Reentry'!$B$11</f>
        <v># of written transition case plans developed prior to release</v>
      </c>
      <c r="I529" t="s">
        <v>253</v>
      </c>
      <c r="J529" t="str">
        <f>IF(ISBLANK('12. Reentry'!$C$11),"",'12. Reentry'!$C$11)</f>
        <v/>
      </c>
      <c r="L529" s="157"/>
      <c r="M529" t="str">
        <f>IF(ISBLANK('12. Reentry'!$D$11),"",'12. Reentry'!$D$11)</f>
        <v/>
      </c>
      <c r="N529" t="str">
        <f>IF(ISBLANK('12. Reentry'!$E$11),"",'12. Reentry'!$E$11)</f>
        <v/>
      </c>
    </row>
    <row r="530" spans="1:14" x14ac:dyDescent="0.25">
      <c r="A530" t="str">
        <f>IF(ISBLANK(Instructions!$B$17),"",Instructions!$B$17)</f>
        <v/>
      </c>
      <c r="B530" t="str">
        <f>IF(ISBLANK(Instructions!$B$18),"",Instructions!$B$18)</f>
        <v/>
      </c>
      <c r="C530" s="117" t="s">
        <v>713</v>
      </c>
      <c r="D530" s="95">
        <f>IF(ISBLANK('12. Reentry'!$D$4),"",'12. Reentry'!$D$4)</f>
        <v>45474</v>
      </c>
      <c r="E530" s="95">
        <f>IF(ISBLANK('12. Reentry'!$D$5),"",'12. Reentry'!$D$5)</f>
        <v>45838</v>
      </c>
      <c r="F530" t="s">
        <v>116</v>
      </c>
      <c r="G530" t="s">
        <v>716</v>
      </c>
      <c r="H530" t="str">
        <f>'12. Reentry'!$B$12</f>
        <v># of written transition case plans updated during participation</v>
      </c>
      <c r="I530" t="s">
        <v>253</v>
      </c>
      <c r="J530" t="str">
        <f>IF(ISBLANK('12. Reentry'!$C$12),"",'12. Reentry'!$C$12)</f>
        <v/>
      </c>
      <c r="L530" s="157"/>
      <c r="M530" t="str">
        <f>IF(ISBLANK('12. Reentry'!$D$12),"",'12. Reentry'!$D$12)</f>
        <v/>
      </c>
      <c r="N530" t="str">
        <f>IF(ISBLANK('12. Reentry'!$E$12),"",'12. Reentry'!$E$12)</f>
        <v/>
      </c>
    </row>
    <row r="531" spans="1:14" x14ac:dyDescent="0.25">
      <c r="A531" t="str">
        <f>IF(ISBLANK(Instructions!$B$17),"",Instructions!$B$17)</f>
        <v/>
      </c>
      <c r="B531" t="str">
        <f>IF(ISBLANK(Instructions!$B$18),"",Instructions!$B$18)</f>
        <v/>
      </c>
      <c r="C531" s="117" t="s">
        <v>713</v>
      </c>
      <c r="D531" s="95">
        <f>IF(ISBLANK('12. Reentry'!$D$4),"",'12. Reentry'!$D$4)</f>
        <v>45474</v>
      </c>
      <c r="E531" s="95">
        <f>IF(ISBLANK('12. Reentry'!$D$5),"",'12. Reentry'!$D$5)</f>
        <v>45838</v>
      </c>
      <c r="F531" t="s">
        <v>116</v>
      </c>
      <c r="G531" t="s">
        <v>717</v>
      </c>
      <c r="H531" t="str">
        <f>'12. Reentry'!$B$13</f>
        <v># of case management meetings attended by participants</v>
      </c>
      <c r="I531" t="s">
        <v>253</v>
      </c>
      <c r="J531" t="str">
        <f>IF(ISBLANK('12. Reentry'!$C$13),"",'12. Reentry'!$C$13)</f>
        <v/>
      </c>
      <c r="L531" s="157"/>
      <c r="M531" t="str">
        <f>IF(ISBLANK('12. Reentry'!$D$13),"",'12. Reentry'!$D$13)</f>
        <v/>
      </c>
      <c r="N531" t="str">
        <f>IF(ISBLANK('12. Reentry'!$E$13),"",'12. Reentry'!$E$13)</f>
        <v/>
      </c>
    </row>
    <row r="532" spans="1:14" x14ac:dyDescent="0.25">
      <c r="A532" t="str">
        <f>IF(ISBLANK(Instructions!$B$17),"",Instructions!$B$17)</f>
        <v/>
      </c>
      <c r="B532" t="str">
        <f>IF(ISBLANK(Instructions!$B$18),"",Instructions!$B$18)</f>
        <v/>
      </c>
      <c r="C532" s="117" t="s">
        <v>713</v>
      </c>
      <c r="D532" s="95">
        <f>IF(ISBLANK('12. Reentry'!$D$4),"",'12. Reentry'!$D$4)</f>
        <v>45474</v>
      </c>
      <c r="E532" s="95">
        <f>IF(ISBLANK('12. Reentry'!$D$5),"",'12. Reentry'!$D$5)</f>
        <v>45838</v>
      </c>
      <c r="F532" t="s">
        <v>116</v>
      </c>
      <c r="G532" t="s">
        <v>718</v>
      </c>
      <c r="H532" t="str">
        <f>'12. Reentry'!$B$14</f>
        <v># of OUD treatment sessions attended by participants</v>
      </c>
      <c r="I532" t="s">
        <v>253</v>
      </c>
      <c r="J532" t="str">
        <f>IF(ISBLANK('12. Reentry'!$C$14),"",'12. Reentry'!$C$14)</f>
        <v/>
      </c>
      <c r="L532" s="157"/>
      <c r="M532" t="str">
        <f>IF(ISBLANK('12. Reentry'!$D$14),"",'12. Reentry'!$D$14)</f>
        <v/>
      </c>
      <c r="N532" t="str">
        <f>IF(ISBLANK('12. Reentry'!$E$14),"",'12. Reentry'!$E$14)</f>
        <v/>
      </c>
    </row>
    <row r="533" spans="1:14" x14ac:dyDescent="0.25">
      <c r="A533" t="str">
        <f>IF(ISBLANK(Instructions!$B$17),"",Instructions!$B$17)</f>
        <v/>
      </c>
      <c r="B533" t="str">
        <f>IF(ISBLANK(Instructions!$B$18),"",Instructions!$B$18)</f>
        <v/>
      </c>
      <c r="C533" s="117" t="s">
        <v>713</v>
      </c>
      <c r="D533" s="95">
        <f>IF(ISBLANK('12. Reentry'!$D$4),"",'12. Reentry'!$D$4)</f>
        <v>45474</v>
      </c>
      <c r="E533" s="95">
        <f>IF(ISBLANK('12. Reentry'!$D$5),"",'12. Reentry'!$D$5)</f>
        <v>45838</v>
      </c>
      <c r="F533" t="s">
        <v>116</v>
      </c>
      <c r="G533" t="s">
        <v>719</v>
      </c>
      <c r="H533" t="str">
        <f>'12. Reentry'!$B$15</f>
        <v># of reentry navigators/peer support specialists on staff</v>
      </c>
      <c r="I533" t="s">
        <v>253</v>
      </c>
      <c r="J533" t="str">
        <f>IF(ISBLANK('12. Reentry'!$C$15),"",'12. Reentry'!$C$15)</f>
        <v/>
      </c>
      <c r="L533" s="157"/>
      <c r="M533" t="str">
        <f>IF(ISBLANK('12. Reentry'!$D$15),"",'12. Reentry'!$D$15)</f>
        <v/>
      </c>
      <c r="N533" t="str">
        <f>IF(ISBLANK('12. Reentry'!$E$15),"",'12. Reentry'!$E$15)</f>
        <v/>
      </c>
    </row>
    <row r="534" spans="1:14" x14ac:dyDescent="0.25">
      <c r="A534" t="str">
        <f>IF(ISBLANK(Instructions!$B$17),"",Instructions!$B$17)</f>
        <v/>
      </c>
      <c r="B534" t="str">
        <f>IF(ISBLANK(Instructions!$B$18),"",Instructions!$B$18)</f>
        <v/>
      </c>
      <c r="C534" s="117" t="s">
        <v>713</v>
      </c>
      <c r="D534" s="95">
        <f>IF(ISBLANK('12. Reentry'!$D$4),"",'12. Reentry'!$D$4)</f>
        <v>45474</v>
      </c>
      <c r="E534" s="95">
        <f>IF(ISBLANK('12. Reentry'!$D$5),"",'12. Reentry'!$D$5)</f>
        <v>45838</v>
      </c>
      <c r="F534" t="s">
        <v>116</v>
      </c>
      <c r="G534" t="s">
        <v>720</v>
      </c>
      <c r="H534" t="str">
        <f>'12. Reentry'!$B$16</f>
        <v># of participants provided with harm reduction education</v>
      </c>
      <c r="I534" t="s">
        <v>253</v>
      </c>
      <c r="J534" t="str">
        <f>IF(ISBLANK('12. Reentry'!$C$16),"",'12. Reentry'!$C$16)</f>
        <v/>
      </c>
      <c r="L534" s="157"/>
      <c r="M534" t="str">
        <f>IF(ISBLANK('12. Reentry'!$D$16),"",'12. Reentry'!$D$16)</f>
        <v/>
      </c>
      <c r="N534" t="str">
        <f>IF(ISBLANK('12. Reentry'!$E$16),"",'12. Reentry'!$E$16)</f>
        <v/>
      </c>
    </row>
    <row r="535" spans="1:14" x14ac:dyDescent="0.25">
      <c r="A535" t="str">
        <f>IF(ISBLANK(Instructions!$B$17),"",Instructions!$B$17)</f>
        <v/>
      </c>
      <c r="B535" t="str">
        <f>IF(ISBLANK(Instructions!$B$18),"",Instructions!$B$18)</f>
        <v/>
      </c>
      <c r="C535" s="117" t="s">
        <v>713</v>
      </c>
      <c r="D535" s="95">
        <f>IF(ISBLANK('12. Reentry'!$D$4),"",'12. Reentry'!$D$4)</f>
        <v>45474</v>
      </c>
      <c r="E535" s="95">
        <f>IF(ISBLANK('12. Reentry'!$D$5),"",'12. Reentry'!$D$5)</f>
        <v>45838</v>
      </c>
      <c r="F535" t="s">
        <v>116</v>
      </c>
      <c r="G535" t="s">
        <v>721</v>
      </c>
      <c r="H535" t="str">
        <f>'12. Reentry'!$B$17</f>
        <v># of participants who use opioids and/or have OUD, referred to addiction treatment</v>
      </c>
      <c r="I535" t="s">
        <v>253</v>
      </c>
      <c r="J535" t="str">
        <f>IF(ISBLANK('12. Reentry'!$C$17),"",'12. Reentry'!$C$17)</f>
        <v/>
      </c>
      <c r="L535" s="157"/>
      <c r="M535" t="str">
        <f>IF(ISBLANK('12. Reentry'!$D$17),"",'12. Reentry'!$D$17)</f>
        <v/>
      </c>
      <c r="N535" t="str">
        <f>IF(ISBLANK('12. Reentry'!$E$17),"",'12. Reentry'!$E$17)</f>
        <v/>
      </c>
    </row>
    <row r="536" spans="1:14" x14ac:dyDescent="0.25">
      <c r="A536" t="str">
        <f>IF(ISBLANK(Instructions!$B$17),"",Instructions!$B$17)</f>
        <v/>
      </c>
      <c r="B536" t="str">
        <f>IF(ISBLANK(Instructions!$B$18),"",Instructions!$B$18)</f>
        <v/>
      </c>
      <c r="C536" s="117" t="s">
        <v>713</v>
      </c>
      <c r="D536" s="95">
        <f>IF(ISBLANK('12. Reentry'!$D$4),"",'12. Reentry'!$D$4)</f>
        <v>45474</v>
      </c>
      <c r="E536" s="95">
        <f>IF(ISBLANK('12. Reentry'!$D$5),"",'12. Reentry'!$D$5)</f>
        <v>45838</v>
      </c>
      <c r="F536" t="s">
        <v>116</v>
      </c>
      <c r="G536" t="s">
        <v>722</v>
      </c>
      <c r="H536" t="str">
        <f>'12. Reentry'!$B$18</f>
        <v># of participants who use opioids and/or have OUD, referred to recovery supports (e.g., employment services, housing services, etc.)</v>
      </c>
      <c r="I536" t="s">
        <v>253</v>
      </c>
      <c r="J536" t="str">
        <f>IF(ISBLANK('12. Reentry'!$C$18),"",'12. Reentry'!$C$18)</f>
        <v/>
      </c>
      <c r="L536" s="157"/>
      <c r="M536" t="str">
        <f>IF(ISBLANK('12. Reentry'!$D$18),"",'12. Reentry'!$D$18)</f>
        <v/>
      </c>
      <c r="N536" t="str">
        <f>IF(ISBLANK('12. Reentry'!$E$18),"",'12. Reentry'!$E$18)</f>
        <v/>
      </c>
    </row>
    <row r="537" spans="1:14" x14ac:dyDescent="0.25">
      <c r="A537" t="str">
        <f>IF(ISBLANK(Instructions!$B$17),"",Instructions!$B$17)</f>
        <v/>
      </c>
      <c r="B537" t="str">
        <f>IF(ISBLANK(Instructions!$B$18),"",Instructions!$B$18)</f>
        <v/>
      </c>
      <c r="C537" s="117" t="s">
        <v>713</v>
      </c>
      <c r="D537" s="95">
        <f>IF(ISBLANK('12. Reentry'!$D$4),"",'12. Reentry'!$D$4)</f>
        <v>45474</v>
      </c>
      <c r="E537" s="95">
        <f>IF(ISBLANK('12. Reentry'!$D$5),"",'12. Reentry'!$D$5)</f>
        <v>45838</v>
      </c>
      <c r="F537" t="s">
        <v>116</v>
      </c>
      <c r="G537" t="s">
        <v>723</v>
      </c>
      <c r="H537" t="str">
        <f>'12. Reentry'!$B$19</f>
        <v># of participants who use opioids and/or have OUD, referred to harm reduction services (e.g., syringe and supply access, overdose prevention education, disease prevention, etc.)</v>
      </c>
      <c r="I537" t="s">
        <v>253</v>
      </c>
      <c r="J537" t="str">
        <f>IF(ISBLANK('12. Reentry'!$C$19),"",'12. Reentry'!$C$19)</f>
        <v/>
      </c>
      <c r="L537" s="157"/>
      <c r="M537" t="str">
        <f>IF(ISBLANK('12. Reentry'!$D$19),"",'12. Reentry'!$D$19)</f>
        <v/>
      </c>
      <c r="N537" t="str">
        <f>IF(ISBLANK('12. Reentry'!$E$19),"",'12. Reentry'!$E$19)</f>
        <v/>
      </c>
    </row>
    <row r="538" spans="1:14" x14ac:dyDescent="0.25">
      <c r="A538" t="str">
        <f>IF(ISBLANK(Instructions!$B$17),"",Instructions!$B$17)</f>
        <v/>
      </c>
      <c r="B538" t="str">
        <f>IF(ISBLANK(Instructions!$B$18),"",Instructions!$B$18)</f>
        <v/>
      </c>
      <c r="C538" s="117" t="s">
        <v>713</v>
      </c>
      <c r="D538" s="95">
        <f>IF(ISBLANK('12. Reentry'!$D$4),"",'12. Reentry'!$D$4)</f>
        <v>45474</v>
      </c>
      <c r="E538" s="95">
        <f>IF(ISBLANK('12. Reentry'!$D$5),"",'12. Reentry'!$D$5)</f>
        <v>45838</v>
      </c>
      <c r="F538" t="s">
        <v>116</v>
      </c>
      <c r="G538" t="s">
        <v>724</v>
      </c>
      <c r="H538" t="str">
        <f>'12. Reentry'!$B$20</f>
        <v># of participants who use opioids and/or have OUD, referred to primary healthcare</v>
      </c>
      <c r="I538" t="s">
        <v>253</v>
      </c>
      <c r="J538" t="str">
        <f>IF(ISBLANK('12. Reentry'!$C$20),"",'12. Reentry'!$C$20)</f>
        <v/>
      </c>
      <c r="L538" s="157"/>
      <c r="M538" t="str">
        <f>IF(ISBLANK('12. Reentry'!$D$20),"",'12. Reentry'!$D$20)</f>
        <v/>
      </c>
      <c r="N538" t="str">
        <f>IF(ISBLANK('12. Reentry'!$E$20),"",'12. Reentry'!$E$20)</f>
        <v/>
      </c>
    </row>
    <row r="539" spans="1:14" x14ac:dyDescent="0.25">
      <c r="A539" t="str">
        <f>IF(ISBLANK(Instructions!$B$17),"",Instructions!$B$17)</f>
        <v/>
      </c>
      <c r="B539" t="str">
        <f>IF(ISBLANK(Instructions!$B$18),"",Instructions!$B$18)</f>
        <v/>
      </c>
      <c r="C539" s="117" t="s">
        <v>713</v>
      </c>
      <c r="D539" s="95">
        <f>IF(ISBLANK('12. Reentry'!$D$4),"",'12. Reentry'!$D$4)</f>
        <v>45474</v>
      </c>
      <c r="E539" s="95">
        <f>IF(ISBLANK('12. Reentry'!$D$5),"",'12. Reentry'!$D$5)</f>
        <v>45838</v>
      </c>
      <c r="F539" t="s">
        <v>116</v>
      </c>
      <c r="G539" t="s">
        <v>725</v>
      </c>
      <c r="H539" t="str">
        <f>'12. Reentry'!$B$21</f>
        <v># of participants who use opioids and/or have OUD, referred to other services</v>
      </c>
      <c r="I539" t="s">
        <v>253</v>
      </c>
      <c r="J539" t="str">
        <f>IF(ISBLANK('12. Reentry'!$C$21),"",'12. Reentry'!$C$21)</f>
        <v/>
      </c>
      <c r="L539" s="157"/>
      <c r="M539" t="str">
        <f>IF(ISBLANK('12. Reentry'!$D$21),"",'12. Reentry'!$D$21)</f>
        <v/>
      </c>
      <c r="N539" t="str">
        <f>IF(ISBLANK('12. Reentry'!$E$21),"",'12. Reentry'!$E$21)</f>
        <v/>
      </c>
    </row>
    <row r="540" spans="1:14" x14ac:dyDescent="0.25">
      <c r="A540" t="str">
        <f>IF(ISBLANK(Instructions!$B$17),"",Instructions!$B$17)</f>
        <v/>
      </c>
      <c r="B540" t="str">
        <f>IF(ISBLANK(Instructions!$B$18),"",Instructions!$B$18)</f>
        <v/>
      </c>
      <c r="C540" s="117" t="s">
        <v>713</v>
      </c>
      <c r="D540" s="95">
        <f>IF(ISBLANK('12. Reentry'!$D$4),"",'12. Reentry'!$D$4)</f>
        <v>45474</v>
      </c>
      <c r="E540" s="95">
        <f>IF(ISBLANK('12. Reentry'!$D$5),"",'12. Reentry'!$D$5)</f>
        <v>45838</v>
      </c>
      <c r="F540" t="s">
        <v>116</v>
      </c>
      <c r="G540" t="s">
        <v>726</v>
      </c>
      <c r="H540" t="str">
        <f>'12. Reentry'!$B$22</f>
        <v># of participants who use opioids and/or have OUD, provided addiction treatment</v>
      </c>
      <c r="I540" t="s">
        <v>253</v>
      </c>
      <c r="J540" t="str">
        <f>IF(ISBLANK('12. Reentry'!$C$22),"",'12. Reentry'!$C$22)</f>
        <v/>
      </c>
      <c r="L540" s="157"/>
      <c r="M540" t="str">
        <f>IF(ISBLANK('12. Reentry'!$D$22),"",'12. Reentry'!$D$22)</f>
        <v/>
      </c>
      <c r="N540" t="str">
        <f>IF(ISBLANK('12. Reentry'!$E$22),"",'12. Reentry'!$E$22)</f>
        <v/>
      </c>
    </row>
    <row r="541" spans="1:14" x14ac:dyDescent="0.25">
      <c r="A541" t="str">
        <f>IF(ISBLANK(Instructions!$B$17),"",Instructions!$B$17)</f>
        <v/>
      </c>
      <c r="B541" t="str">
        <f>IF(ISBLANK(Instructions!$B$18),"",Instructions!$B$18)</f>
        <v/>
      </c>
      <c r="C541" s="117" t="s">
        <v>713</v>
      </c>
      <c r="D541" s="95">
        <f>IF(ISBLANK('12. Reentry'!$D$4),"",'12. Reentry'!$D$4)</f>
        <v>45474</v>
      </c>
      <c r="E541" s="95">
        <f>IF(ISBLANK('12. Reentry'!$D$5),"",'12. Reentry'!$D$5)</f>
        <v>45838</v>
      </c>
      <c r="F541" t="s">
        <v>116</v>
      </c>
      <c r="G541" t="s">
        <v>727</v>
      </c>
      <c r="H541" t="str">
        <f>'12. Reentry'!$B$23</f>
        <v># of participants who use opioids and/or have OUD, provided with recovery support services (e.g., employment services, housing services, etc.)</v>
      </c>
      <c r="I541" t="s">
        <v>253</v>
      </c>
      <c r="J541" t="str">
        <f>IF(ISBLANK('12. Reentry'!$C$23),"",'12. Reentry'!$C$23)</f>
        <v/>
      </c>
      <c r="L541" s="157"/>
      <c r="M541" t="str">
        <f>IF(ISBLANK('12. Reentry'!$D$23),"",'12. Reentry'!$D$23)</f>
        <v/>
      </c>
      <c r="N541" t="str">
        <f>IF(ISBLANK('12. Reentry'!$E$23),"",'12. Reentry'!$E$23)</f>
        <v/>
      </c>
    </row>
    <row r="542" spans="1:14" x14ac:dyDescent="0.25">
      <c r="A542" t="str">
        <f>IF(ISBLANK(Instructions!$B$17),"",Instructions!$B$17)</f>
        <v/>
      </c>
      <c r="B542" t="str">
        <f>IF(ISBLANK(Instructions!$B$18),"",Instructions!$B$18)</f>
        <v/>
      </c>
      <c r="C542" s="117" t="s">
        <v>713</v>
      </c>
      <c r="D542" s="95">
        <f>IF(ISBLANK('12. Reentry'!$D$4),"",'12. Reentry'!$D$4)</f>
        <v>45474</v>
      </c>
      <c r="E542" s="95">
        <f>IF(ISBLANK('12. Reentry'!$D$5),"",'12. Reentry'!$D$5)</f>
        <v>45838</v>
      </c>
      <c r="F542" t="s">
        <v>116</v>
      </c>
      <c r="G542" t="s">
        <v>728</v>
      </c>
      <c r="H542" t="str">
        <f>'12. Reentry'!$B$24</f>
        <v># of participants who use opioids and/or have OUD, provided with harm reduction services</v>
      </c>
      <c r="I542" t="s">
        <v>253</v>
      </c>
      <c r="J542" t="str">
        <f>IF(ISBLANK('12. Reentry'!$C$24),"",'12. Reentry'!$C$24)</f>
        <v/>
      </c>
      <c r="L542" s="157"/>
      <c r="M542" t="str">
        <f>IF(ISBLANK('12. Reentry'!$D$24),"",'12. Reentry'!$D$24)</f>
        <v/>
      </c>
      <c r="N542" t="str">
        <f>IF(ISBLANK('12. Reentry'!$E$24),"",'12. Reentry'!$E$24)</f>
        <v/>
      </c>
    </row>
    <row r="543" spans="1:14" x14ac:dyDescent="0.25">
      <c r="A543" t="str">
        <f>IF(ISBLANK(Instructions!$B$17),"",Instructions!$B$17)</f>
        <v/>
      </c>
      <c r="B543" t="str">
        <f>IF(ISBLANK(Instructions!$B$18),"",Instructions!$B$18)</f>
        <v/>
      </c>
      <c r="C543" s="117" t="s">
        <v>713</v>
      </c>
      <c r="D543" s="95">
        <f>IF(ISBLANK('12. Reentry'!$D$4),"",'12. Reentry'!$D$4)</f>
        <v>45474</v>
      </c>
      <c r="E543" s="95">
        <f>IF(ISBLANK('12. Reentry'!$D$5),"",'12. Reentry'!$D$5)</f>
        <v>45838</v>
      </c>
      <c r="F543" t="s">
        <v>116</v>
      </c>
      <c r="G543" t="s">
        <v>729</v>
      </c>
      <c r="H543" t="str">
        <f>'12. Reentry'!$B$25</f>
        <v># of participants who use opioids and/or have OUD, provided with primary healthcare services</v>
      </c>
      <c r="I543" t="s">
        <v>253</v>
      </c>
      <c r="J543" t="str">
        <f>IF(ISBLANK('12. Reentry'!$C$25),"",'12. Reentry'!$C$25)</f>
        <v/>
      </c>
      <c r="L543" s="157"/>
      <c r="M543" t="str">
        <f>IF(ISBLANK('12. Reentry'!$D$25),"",'12. Reentry'!$D$25)</f>
        <v/>
      </c>
      <c r="N543" t="str">
        <f>IF(ISBLANK('12. Reentry'!$E$25),"",'12. Reentry'!$E$25)</f>
        <v/>
      </c>
    </row>
    <row r="544" spans="1:14" x14ac:dyDescent="0.25">
      <c r="A544" t="str">
        <f>IF(ISBLANK(Instructions!$B$17),"",Instructions!$B$17)</f>
        <v/>
      </c>
      <c r="B544" t="str">
        <f>IF(ISBLANK(Instructions!$B$18),"",Instructions!$B$18)</f>
        <v/>
      </c>
      <c r="C544" s="117" t="s">
        <v>713</v>
      </c>
      <c r="D544" s="95">
        <f>IF(ISBLANK('12. Reentry'!$D$4),"",'12. Reentry'!$D$4)</f>
        <v>45474</v>
      </c>
      <c r="E544" s="95">
        <f>IF(ISBLANK('12. Reentry'!$D$5),"",'12. Reentry'!$D$5)</f>
        <v>45838</v>
      </c>
      <c r="F544" t="s">
        <v>116</v>
      </c>
      <c r="G544" t="s">
        <v>730</v>
      </c>
      <c r="H544" t="str">
        <f>'12. Reentry'!$B$26</f>
        <v># of participants who use opioids and/or have OUD, provided with other services</v>
      </c>
      <c r="I544" t="s">
        <v>253</v>
      </c>
      <c r="J544" t="str">
        <f>IF(ISBLANK('12. Reentry'!$C$26),"",'12. Reentry'!$C$26)</f>
        <v/>
      </c>
      <c r="L544" s="157"/>
      <c r="M544" t="str">
        <f>IF(ISBLANK('12. Reentry'!$D$26),"",'12. Reentry'!$D$26)</f>
        <v/>
      </c>
      <c r="N544" t="str">
        <f>IF(ISBLANK('12. Reentry'!$E$26),"",'12. Reentry'!$E$26)</f>
        <v/>
      </c>
    </row>
    <row r="545" spans="1:14" x14ac:dyDescent="0.25">
      <c r="A545" t="str">
        <f>IF(ISBLANK(Instructions!$B$17),"",Instructions!$B$17)</f>
        <v/>
      </c>
      <c r="B545" t="str">
        <f>IF(ISBLANK(Instructions!$B$18),"",Instructions!$B$18)</f>
        <v/>
      </c>
      <c r="C545" s="117" t="s">
        <v>713</v>
      </c>
      <c r="D545" s="95">
        <f>IF(ISBLANK('12. Reentry'!$D$4),"",'12. Reentry'!$D$4)</f>
        <v>45474</v>
      </c>
      <c r="E545" s="95">
        <f>IF(ISBLANK('12. Reentry'!$D$5),"",'12. Reentry'!$D$5)</f>
        <v>45838</v>
      </c>
      <c r="F545" t="s">
        <v>116</v>
      </c>
      <c r="G545" t="s">
        <v>731</v>
      </c>
      <c r="H545" t="str">
        <f>'12. Reentry'!$B$27</f>
        <v># of naloxone kits distributed</v>
      </c>
      <c r="I545" t="s">
        <v>253</v>
      </c>
      <c r="J545" t="str">
        <f>IF(ISBLANK('12. Reentry'!$C$27),"",'12. Reentry'!$C$27)</f>
        <v/>
      </c>
      <c r="L545" s="157"/>
      <c r="M545" t="str">
        <f>IF(ISBLANK('12. Reentry'!$D$27),"",'12. Reentry'!$D$27)</f>
        <v/>
      </c>
      <c r="N545" t="str">
        <f>IF(ISBLANK('12. Reentry'!$E$27),"",'12. Reentry'!$E$27)</f>
        <v/>
      </c>
    </row>
    <row r="546" spans="1:14" x14ac:dyDescent="0.25">
      <c r="A546" t="str">
        <f>IF(ISBLANK(Instructions!$B$17),"",Instructions!$B$17)</f>
        <v/>
      </c>
      <c r="B546" t="str">
        <f>IF(ISBLANK(Instructions!$B$18),"",Instructions!$B$18)</f>
        <v/>
      </c>
      <c r="C546" s="117" t="s">
        <v>713</v>
      </c>
      <c r="D546" s="95">
        <f>IF(ISBLANK('12. Reentry'!$D$4),"",'12. Reentry'!$D$4)</f>
        <v>45474</v>
      </c>
      <c r="E546" s="95">
        <f>IF(ISBLANK('12. Reentry'!$D$5),"",'12. Reentry'!$D$5)</f>
        <v>45838</v>
      </c>
      <c r="F546" t="s">
        <v>116</v>
      </c>
      <c r="G546" t="s">
        <v>732</v>
      </c>
      <c r="H546" t="str">
        <f>IF(ISBLANK('12. Reentry'!$B$28),"",'12. Reentry'!$B$28)</f>
        <v/>
      </c>
      <c r="I546" t="s">
        <v>253</v>
      </c>
      <c r="J546" t="str">
        <f>IF(ISBLANK('12. Reentry'!$C$28),"",'12. Reentry'!$C$28)</f>
        <v/>
      </c>
      <c r="L546" s="157"/>
      <c r="M546" t="str">
        <f>IF(ISBLANK('12. Reentry'!$D$28),"",'12. Reentry'!$D$28)</f>
        <v/>
      </c>
      <c r="N546" t="str">
        <f>IF(ISBLANK('12. Reentry'!$E$28),"",'12. Reentry'!$E$28)</f>
        <v/>
      </c>
    </row>
    <row r="547" spans="1:14" x14ac:dyDescent="0.25">
      <c r="A547" t="str">
        <f>IF(ISBLANK(Instructions!$B$17),"",Instructions!$B$17)</f>
        <v/>
      </c>
      <c r="B547" t="str">
        <f>IF(ISBLANK(Instructions!$B$18),"",Instructions!$B$18)</f>
        <v/>
      </c>
      <c r="C547" s="117" t="s">
        <v>713</v>
      </c>
      <c r="D547" s="95">
        <f>IF(ISBLANK('12. Reentry'!$D$4),"",'12. Reentry'!$D$4)</f>
        <v>45474</v>
      </c>
      <c r="E547" s="95">
        <f>IF(ISBLANK('12. Reentry'!$D$5),"",'12. Reentry'!$D$5)</f>
        <v>45838</v>
      </c>
      <c r="F547" t="s">
        <v>116</v>
      </c>
      <c r="G547" t="s">
        <v>733</v>
      </c>
      <c r="H547" t="str">
        <f>IF(ISBLANK('12. Reentry'!$B$29),"",'12. Reentry'!$B$29)</f>
        <v/>
      </c>
      <c r="I547" t="s">
        <v>253</v>
      </c>
      <c r="J547" t="str">
        <f>IF(ISBLANK('12. Reentry'!$C$29),"",'12. Reentry'!$C$29)</f>
        <v/>
      </c>
      <c r="L547" s="157"/>
      <c r="M547" t="str">
        <f>IF(ISBLANK('12. Reentry'!$D$29),"",'12. Reentry'!$D$29)</f>
        <v/>
      </c>
      <c r="N547" t="str">
        <f>IF(ISBLANK('12. Reentry'!$E$29),"",'12. Reentry'!$E$29)</f>
        <v/>
      </c>
    </row>
    <row r="548" spans="1:14" x14ac:dyDescent="0.25">
      <c r="A548" t="str">
        <f>IF(ISBLANK(Instructions!$B$17),"",Instructions!$B$17)</f>
        <v/>
      </c>
      <c r="B548" t="str">
        <f>IF(ISBLANK(Instructions!$B$18),"",Instructions!$B$18)</f>
        <v/>
      </c>
      <c r="C548" s="117" t="s">
        <v>713</v>
      </c>
      <c r="D548" s="95">
        <f>IF(ISBLANK('12. Reentry'!$D$4),"",'12. Reentry'!$D$4)</f>
        <v>45474</v>
      </c>
      <c r="E548" s="95">
        <f>IF(ISBLANK('12. Reentry'!$D$5),"",'12. Reentry'!$D$5)</f>
        <v>45838</v>
      </c>
      <c r="F548" t="s">
        <v>116</v>
      </c>
      <c r="G548" t="s">
        <v>734</v>
      </c>
      <c r="H548" t="str">
        <f>IF(ISBLANK('12. Reentry'!$B$30),"",'12. Reentry'!$B$30)</f>
        <v/>
      </c>
      <c r="I548" t="s">
        <v>253</v>
      </c>
      <c r="J548" t="str">
        <f>IF(ISBLANK('12. Reentry'!$C$30),"",'12. Reentry'!$C$30)</f>
        <v/>
      </c>
      <c r="L548" s="157"/>
      <c r="M548" t="str">
        <f>IF(ISBLANK('12. Reentry'!$D$30),"",'12. Reentry'!$D$30)</f>
        <v/>
      </c>
      <c r="N548" t="str">
        <f>IF(ISBLANK('12. Reentry'!$E$30),"",'12. Reentry'!$E$30)</f>
        <v/>
      </c>
    </row>
    <row r="549" spans="1:14" x14ac:dyDescent="0.25">
      <c r="A549" t="str">
        <f>IF(ISBLANK(Instructions!$B$17),"",Instructions!$B$17)</f>
        <v/>
      </c>
      <c r="B549" t="str">
        <f>IF(ISBLANK(Instructions!$B$18),"",Instructions!$B$18)</f>
        <v/>
      </c>
      <c r="C549" s="117" t="s">
        <v>713</v>
      </c>
      <c r="D549" s="95">
        <f>IF(ISBLANK('12. Reentry'!$D$4),"",'12. Reentry'!$D$4)</f>
        <v>45474</v>
      </c>
      <c r="E549" s="95">
        <f>IF(ISBLANK('12. Reentry'!$D$5),"",'12. Reentry'!$D$5)</f>
        <v>45838</v>
      </c>
      <c r="F549" t="s">
        <v>116</v>
      </c>
      <c r="G549" t="s">
        <v>714</v>
      </c>
      <c r="H549" t="str">
        <f>'12. Reentry'!$B$10</f>
        <v># of unique participants who use opioids and/or have OUD, enrolled</v>
      </c>
      <c r="I549" t="s">
        <v>385</v>
      </c>
      <c r="J549" t="str">
        <f>IF(ISBLANK('12. Reentry'!$C$31),"",'12. Reentry'!$C$31)</f>
        <v/>
      </c>
      <c r="L549" s="157"/>
      <c r="N549" t="str">
        <f>IF(ISBLANK('12. Reentry'!$D$34),"",'12. Reentry'!$D$34)</f>
        <v/>
      </c>
    </row>
    <row r="550" spans="1:14" x14ac:dyDescent="0.25">
      <c r="A550" t="str">
        <f>IF(ISBLANK(Instructions!$B$17),"",Instructions!$B$17)</f>
        <v/>
      </c>
      <c r="B550" t="str">
        <f>IF(ISBLANK(Instructions!$B$18),"",Instructions!$B$18)</f>
        <v/>
      </c>
      <c r="C550" s="117" t="s">
        <v>713</v>
      </c>
      <c r="D550" s="95">
        <f>IF(ISBLANK('12. Reentry'!$D$4),"",'12. Reentry'!$D$4)</f>
        <v>45474</v>
      </c>
      <c r="E550" s="95">
        <f>IF(ISBLANK('12. Reentry'!$D$5),"",'12. Reentry'!$D$5)</f>
        <v>45838</v>
      </c>
      <c r="F550" t="s">
        <v>116</v>
      </c>
      <c r="G550" t="s">
        <v>714</v>
      </c>
      <c r="H550" t="str">
        <f>'12. Reentry'!$B$10</f>
        <v># of unique participants who use opioids and/or have OUD, enrolled</v>
      </c>
      <c r="I550" s="105" t="s">
        <v>343</v>
      </c>
      <c r="J550" t="str">
        <f>IF(ISBLANK('12. Reentry'!$C$36),"",'12. Reentry'!$C$36)</f>
        <v/>
      </c>
      <c r="L550" s="157"/>
      <c r="N550" t="str">
        <f>IF(ISBLANK('12. Reentry'!$D$36),"",'12. Reentry'!$D$36)</f>
        <v/>
      </c>
    </row>
    <row r="551" spans="1:14" x14ac:dyDescent="0.25">
      <c r="A551" t="str">
        <f>IF(ISBLANK(Instructions!$B$17),"",Instructions!$B$17)</f>
        <v/>
      </c>
      <c r="B551" t="str">
        <f>IF(ISBLANK(Instructions!$B$18),"",Instructions!$B$18)</f>
        <v/>
      </c>
      <c r="C551" s="117" t="s">
        <v>713</v>
      </c>
      <c r="D551" s="95">
        <f>IF(ISBLANK('12. Reentry'!$D$4),"",'12. Reentry'!$D$4)</f>
        <v>45474</v>
      </c>
      <c r="E551" s="95">
        <f>IF(ISBLANK('12. Reentry'!$D$5),"",'12. Reentry'!$D$5)</f>
        <v>45838</v>
      </c>
      <c r="F551" t="s">
        <v>116</v>
      </c>
      <c r="G551" t="s">
        <v>714</v>
      </c>
      <c r="H551" t="str">
        <f>'12. Reentry'!$B$10</f>
        <v># of unique participants who use opioids and/or have OUD, enrolled</v>
      </c>
      <c r="I551" s="105" t="s">
        <v>344</v>
      </c>
      <c r="J551" t="str">
        <f>IF(ISBLANK('12. Reentry'!$C$37),"",'12. Reentry'!$C$37)</f>
        <v/>
      </c>
      <c r="L551" s="157"/>
      <c r="N551" t="str">
        <f>IF(ISBLANK('12. Reentry'!$D$37),"",'12. Reentry'!$D$37)</f>
        <v/>
      </c>
    </row>
    <row r="552" spans="1:14" x14ac:dyDescent="0.25">
      <c r="A552" t="str">
        <f>IF(ISBLANK(Instructions!$B$17),"",Instructions!$B$17)</f>
        <v/>
      </c>
      <c r="B552" t="str">
        <f>IF(ISBLANK(Instructions!$B$18),"",Instructions!$B$18)</f>
        <v/>
      </c>
      <c r="C552" s="117" t="s">
        <v>713</v>
      </c>
      <c r="D552" s="95">
        <f>IF(ISBLANK('12. Reentry'!$D$4),"",'12. Reentry'!$D$4)</f>
        <v>45474</v>
      </c>
      <c r="E552" s="95">
        <f>IF(ISBLANK('12. Reentry'!$D$5),"",'12. Reentry'!$D$5)</f>
        <v>45838</v>
      </c>
      <c r="F552" t="s">
        <v>116</v>
      </c>
      <c r="G552" t="s">
        <v>714</v>
      </c>
      <c r="H552" t="str">
        <f>'12. Reentry'!$B$10</f>
        <v># of unique participants who use opioids and/or have OUD, enrolled</v>
      </c>
      <c r="I552" s="105" t="s">
        <v>345</v>
      </c>
      <c r="J552" t="str">
        <f>IF(ISBLANK('12. Reentry'!$C$38),"",'12. Reentry'!$C$38)</f>
        <v/>
      </c>
      <c r="L552" s="157"/>
      <c r="N552" t="str">
        <f>IF(ISBLANK('12. Reentry'!$D$38),"",'12. Reentry'!$D$38)</f>
        <v/>
      </c>
    </row>
    <row r="553" spans="1:14" x14ac:dyDescent="0.25">
      <c r="A553" t="str">
        <f>IF(ISBLANK(Instructions!$B$17),"",Instructions!$B$17)</f>
        <v/>
      </c>
      <c r="B553" t="str">
        <f>IF(ISBLANK(Instructions!$B$18),"",Instructions!$B$18)</f>
        <v/>
      </c>
      <c r="C553" s="117" t="s">
        <v>713</v>
      </c>
      <c r="D553" s="95">
        <f>IF(ISBLANK('12. Reentry'!$D$4),"",'12. Reentry'!$D$4)</f>
        <v>45474</v>
      </c>
      <c r="E553" s="95">
        <f>IF(ISBLANK('12. Reentry'!$D$5),"",'12. Reentry'!$D$5)</f>
        <v>45838</v>
      </c>
      <c r="F553" t="s">
        <v>116</v>
      </c>
      <c r="G553" t="s">
        <v>714</v>
      </c>
      <c r="H553" t="str">
        <f>'12. Reentry'!$B$10</f>
        <v># of unique participants who use opioids and/or have OUD, enrolled</v>
      </c>
      <c r="I553" s="105" t="s">
        <v>346</v>
      </c>
      <c r="J553" t="str">
        <f>IF(ISBLANK('12. Reentry'!$C$39),"",'12. Reentry'!$C$39)</f>
        <v/>
      </c>
      <c r="L553" s="157"/>
      <c r="N553" t="str">
        <f>IF(ISBLANK('12. Reentry'!$D$39),"",'12. Reentry'!$D$39)</f>
        <v/>
      </c>
    </row>
    <row r="554" spans="1:14" x14ac:dyDescent="0.25">
      <c r="A554" t="str">
        <f>IF(ISBLANK(Instructions!$B$17),"",Instructions!$B$17)</f>
        <v/>
      </c>
      <c r="B554" t="str">
        <f>IF(ISBLANK(Instructions!$B$18),"",Instructions!$B$18)</f>
        <v/>
      </c>
      <c r="C554" s="117" t="s">
        <v>713</v>
      </c>
      <c r="D554" s="95">
        <f>IF(ISBLANK('12. Reentry'!$D$4),"",'12. Reentry'!$D$4)</f>
        <v>45474</v>
      </c>
      <c r="E554" s="95">
        <f>IF(ISBLANK('12. Reentry'!$D$5),"",'12. Reentry'!$D$5)</f>
        <v>45838</v>
      </c>
      <c r="F554" t="s">
        <v>116</v>
      </c>
      <c r="G554" t="s">
        <v>714</v>
      </c>
      <c r="H554" t="str">
        <f>'12. Reentry'!$B$10</f>
        <v># of unique participants who use opioids and/or have OUD, enrolled</v>
      </c>
      <c r="I554" s="105" t="s">
        <v>347</v>
      </c>
      <c r="J554" t="str">
        <f>IF(ISBLANK('12. Reentry'!$C$40),"",'12. Reentry'!$C$40)</f>
        <v/>
      </c>
      <c r="L554" s="157"/>
      <c r="N554" t="str">
        <f>IF(ISBLANK('12. Reentry'!$D$40),"",'12. Reentry'!$D$40)</f>
        <v/>
      </c>
    </row>
    <row r="555" spans="1:14" x14ac:dyDescent="0.25">
      <c r="A555" t="str">
        <f>IF(ISBLANK(Instructions!$B$17),"",Instructions!$B$17)</f>
        <v/>
      </c>
      <c r="B555" t="str">
        <f>IF(ISBLANK(Instructions!$B$18),"",Instructions!$B$18)</f>
        <v/>
      </c>
      <c r="C555" s="117" t="s">
        <v>713</v>
      </c>
      <c r="D555" s="95">
        <f>IF(ISBLANK('12. Reentry'!$D$4),"",'12. Reentry'!$D$4)</f>
        <v>45474</v>
      </c>
      <c r="E555" s="95">
        <f>IF(ISBLANK('12. Reentry'!$D$5),"",'12. Reentry'!$D$5)</f>
        <v>45838</v>
      </c>
      <c r="F555" t="s">
        <v>116</v>
      </c>
      <c r="G555" t="s">
        <v>714</v>
      </c>
      <c r="H555" t="str">
        <f>'12. Reentry'!$B$10</f>
        <v># of unique participants who use opioids and/or have OUD, enrolled</v>
      </c>
      <c r="I555" s="105" t="s">
        <v>348</v>
      </c>
      <c r="J555" t="str">
        <f>IF(ISBLANK('12. Reentry'!$C$41),"",'12. Reentry'!$C$41)</f>
        <v/>
      </c>
      <c r="L555" s="157"/>
      <c r="N555" t="str">
        <f>IF(ISBLANK('12. Reentry'!$D$41),"",'12. Reentry'!$D$41)</f>
        <v/>
      </c>
    </row>
    <row r="556" spans="1:14" x14ac:dyDescent="0.25">
      <c r="A556" t="str">
        <f>IF(ISBLANK(Instructions!$B$17),"",Instructions!$B$17)</f>
        <v/>
      </c>
      <c r="B556" t="str">
        <f>IF(ISBLANK(Instructions!$B$18),"",Instructions!$B$18)</f>
        <v/>
      </c>
      <c r="C556" s="117" t="s">
        <v>713</v>
      </c>
      <c r="D556" s="95">
        <f>IF(ISBLANK('12. Reentry'!$D$4),"",'12. Reentry'!$D$4)</f>
        <v>45474</v>
      </c>
      <c r="E556" s="95">
        <f>IF(ISBLANK('12. Reentry'!$D$5),"",'12. Reentry'!$D$5)</f>
        <v>45838</v>
      </c>
      <c r="F556" t="s">
        <v>118</v>
      </c>
      <c r="G556" t="s">
        <v>714</v>
      </c>
      <c r="H556" t="str">
        <f>'12. Reentry'!$B$10</f>
        <v># of unique participants who use opioids and/or have OUD, enrolled</v>
      </c>
      <c r="I556" s="105" t="s">
        <v>349</v>
      </c>
      <c r="J556" t="str">
        <f>IF(ISBLANK('12. Reentry'!$C$42),"",'12. Reentry'!$C$42)</f>
        <v/>
      </c>
      <c r="L556" s="157"/>
      <c r="N556" t="str">
        <f>IF(ISBLANK('12. Reentry'!$D$42),"",'12. Reentry'!$D$42)</f>
        <v/>
      </c>
    </row>
    <row r="557" spans="1:14" x14ac:dyDescent="0.25">
      <c r="A557" t="str">
        <f>IF(ISBLANK(Instructions!$B$17),"",Instructions!$B$17)</f>
        <v/>
      </c>
      <c r="B557" t="str">
        <f>IF(ISBLANK(Instructions!$B$18),"",Instructions!$B$18)</f>
        <v/>
      </c>
      <c r="C557" s="117" t="s">
        <v>713</v>
      </c>
      <c r="D557" s="95">
        <f>IF(ISBLANK('12. Reentry'!$D$4),"",'12. Reentry'!$D$4)</f>
        <v>45474</v>
      </c>
      <c r="E557" s="95">
        <f>IF(ISBLANK('12. Reentry'!$D$5),"",'12. Reentry'!$D$5)</f>
        <v>45838</v>
      </c>
      <c r="F557" t="s">
        <v>118</v>
      </c>
      <c r="G557" t="s">
        <v>714</v>
      </c>
      <c r="H557" t="str">
        <f>'12. Reentry'!$B$10</f>
        <v># of unique participants who use opioids and/or have OUD, enrolled</v>
      </c>
      <c r="I557" s="105" t="s">
        <v>350</v>
      </c>
      <c r="J557" t="str">
        <f>IF(ISBLANK('12. Reentry'!$C$43),"",'12. Reentry'!$C$43)</f>
        <v/>
      </c>
      <c r="L557" s="157"/>
      <c r="N557" s="128" t="str">
        <f>IF(ISBLANK('12. Reentry'!$D$43),"",'12. Reentry'!$D$43)</f>
        <v/>
      </c>
    </row>
    <row r="558" spans="1:14" x14ac:dyDescent="0.25">
      <c r="A558" t="str">
        <f>IF(ISBLANK(Instructions!$B$17),"",Instructions!$B$17)</f>
        <v/>
      </c>
      <c r="B558" t="str">
        <f>IF(ISBLANK(Instructions!$B$18),"",Instructions!$B$18)</f>
        <v/>
      </c>
      <c r="C558" s="117" t="s">
        <v>713</v>
      </c>
      <c r="D558" s="95">
        <f>IF(ISBLANK('12. Reentry'!$D$4),"",'12. Reentry'!$D$4)</f>
        <v>45474</v>
      </c>
      <c r="E558" s="95">
        <f>IF(ISBLANK('12. Reentry'!$D$5),"",'12. Reentry'!$D$5)</f>
        <v>45838</v>
      </c>
      <c r="F558" t="s">
        <v>118</v>
      </c>
      <c r="G558" t="s">
        <v>735</v>
      </c>
      <c r="H558" t="str">
        <f>'12. Reentry'!$D$51</f>
        <v>% of participants, who use opioids and/or have OUD, who are satisfied w/ services</v>
      </c>
      <c r="I558" t="s">
        <v>253</v>
      </c>
      <c r="J558" t="str">
        <f>IF(ISBLANK('12. Reentry'!$C$51),"",'12. Reentry'!$C$51)</f>
        <v/>
      </c>
      <c r="K558" t="str">
        <f>IF(ISBLANK('12. Reentry'!$C$52),"",'12. Reentry'!$C$52)</f>
        <v/>
      </c>
      <c r="L558" s="157" t="str">
        <f>IF('12. Reentry'!$E$51="Incomplete","",'12. Reentry'!$E$51)</f>
        <v/>
      </c>
      <c r="N558" t="str">
        <f>IF(ISBLANK('12. Reentry'!$F$51),"",'12. Reentry'!$F$51)</f>
        <v/>
      </c>
    </row>
    <row r="559" spans="1:14" x14ac:dyDescent="0.25">
      <c r="A559" t="str">
        <f>IF(ISBLANK(Instructions!$B$17),"",Instructions!$B$17)</f>
        <v/>
      </c>
      <c r="B559" t="str">
        <f>IF(ISBLANK(Instructions!$B$18),"",Instructions!$B$18)</f>
        <v/>
      </c>
      <c r="C559" s="117" t="s">
        <v>713</v>
      </c>
      <c r="D559" s="95">
        <f>IF(ISBLANK('12. Reentry'!$D$4),"",'12. Reentry'!$D$4)</f>
        <v>45474</v>
      </c>
      <c r="E559" s="95">
        <f>IF(ISBLANK('12. Reentry'!$D$5),"",'12. Reentry'!$D$5)</f>
        <v>45838</v>
      </c>
      <c r="F559" t="s">
        <v>118</v>
      </c>
      <c r="G559" t="s">
        <v>736</v>
      </c>
      <c r="H559" t="str">
        <f>'12. Reentry'!$D$53</f>
        <v xml:space="preserve">% of participants with updated transition case plan </v>
      </c>
      <c r="I559" t="s">
        <v>253</v>
      </c>
      <c r="J559" t="str">
        <f>IF(ISBLANK('12. Reentry'!$C$53),"",'12. Reentry'!$C$53)</f>
        <v/>
      </c>
      <c r="K559" t="str">
        <f>IF(ISBLANK('12. Reentry'!$C$54),"",'12. Reentry'!$C$54)</f>
        <v/>
      </c>
      <c r="L559" s="157" t="str">
        <f>IF('12. Reentry'!$E$53="Incomplete","",'12. Reentry'!$E$53)</f>
        <v/>
      </c>
      <c r="N559" t="str">
        <f>IF(ISBLANK('12. Reentry'!$F$53),"",'12. Reentry'!$F$53)</f>
        <v/>
      </c>
    </row>
    <row r="560" spans="1:14" x14ac:dyDescent="0.25">
      <c r="A560" t="str">
        <f>IF(ISBLANK(Instructions!$B$17),"",Instructions!$B$17)</f>
        <v/>
      </c>
      <c r="B560" t="str">
        <f>IF(ISBLANK(Instructions!$B$18),"",Instructions!$B$18)</f>
        <v/>
      </c>
      <c r="C560" s="117" t="s">
        <v>713</v>
      </c>
      <c r="D560" s="95">
        <f>IF(ISBLANK('12. Reentry'!$D$4),"",'12. Reentry'!$D$4)</f>
        <v>45474</v>
      </c>
      <c r="E560" s="95">
        <f>IF(ISBLANK('12. Reentry'!$D$5),"",'12. Reentry'!$D$5)</f>
        <v>45838</v>
      </c>
      <c r="F560" t="s">
        <v>118</v>
      </c>
      <c r="G560" t="s">
        <v>737</v>
      </c>
      <c r="H560" t="str">
        <f>'12. Reentry'!$D$55</f>
        <v>% of case management meetings attended by participants</v>
      </c>
      <c r="I560" t="s">
        <v>253</v>
      </c>
      <c r="J560" t="str">
        <f>IF(ISBLANK('12. Reentry'!$C$55),"",'12. Reentry'!$C$55)</f>
        <v/>
      </c>
      <c r="K560" t="str">
        <f>IF(ISBLANK('12. Reentry'!$C$56),"",'12. Reentry'!$C$56)</f>
        <v/>
      </c>
      <c r="L560" s="157" t="str">
        <f>IF('12. Reentry'!$E$55="Incomplete","",'12. Reentry'!$E$55)</f>
        <v/>
      </c>
      <c r="N560" t="str">
        <f>IF(ISBLANK('12. Reentry'!$F$55),"",'12. Reentry'!$F$55)</f>
        <v/>
      </c>
    </row>
    <row r="561" spans="1:14" x14ac:dyDescent="0.25">
      <c r="A561" t="str">
        <f>IF(ISBLANK(Instructions!$B$17),"",Instructions!$B$17)</f>
        <v/>
      </c>
      <c r="B561" t="str">
        <f>IF(ISBLANK(Instructions!$B$18),"",Instructions!$B$18)</f>
        <v/>
      </c>
      <c r="C561" s="117" t="s">
        <v>713</v>
      </c>
      <c r="D561" s="95">
        <f>IF(ISBLANK('12. Reentry'!$D$4),"",'12. Reentry'!$D$4)</f>
        <v>45474</v>
      </c>
      <c r="E561" s="95">
        <f>IF(ISBLANK('12. Reentry'!$D$5),"",'12. Reentry'!$D$5)</f>
        <v>45838</v>
      </c>
      <c r="F561" t="s">
        <v>118</v>
      </c>
      <c r="G561" t="s">
        <v>738</v>
      </c>
      <c r="H561" t="str">
        <f>'12. Reentry'!$D$57</f>
        <v>% of OUD treatment sessions attended by participants</v>
      </c>
      <c r="I561" t="s">
        <v>253</v>
      </c>
      <c r="J561" t="str">
        <f>IF(ISBLANK('12. Reentry'!$C$57),"",'12. Reentry'!$C$57)</f>
        <v/>
      </c>
      <c r="K561" t="str">
        <f>IF(ISBLANK('12. Reentry'!$C$58),"",'12. Reentry'!$C$58)</f>
        <v/>
      </c>
      <c r="L561" s="157" t="str">
        <f>IF('12. Reentry'!$E$57="Incomplete","",'12. Reentry'!$E$57)</f>
        <v/>
      </c>
      <c r="N561" t="str">
        <f>IF(ISBLANK('12. Reentry'!$F$57),"",'12. Reentry'!$F$57)</f>
        <v/>
      </c>
    </row>
    <row r="562" spans="1:14" x14ac:dyDescent="0.25">
      <c r="A562" t="str">
        <f>IF(ISBLANK(Instructions!$B$17),"",Instructions!$B$17)</f>
        <v/>
      </c>
      <c r="B562" t="str">
        <f>IF(ISBLANK(Instructions!$B$18),"",Instructions!$B$18)</f>
        <v/>
      </c>
      <c r="C562" s="117" t="s">
        <v>713</v>
      </c>
      <c r="D562" s="95">
        <f>IF(ISBLANK('12. Reentry'!$D$4),"",'12. Reentry'!$D$4)</f>
        <v>45474</v>
      </c>
      <c r="E562" s="95">
        <f>IF(ISBLANK('12. Reentry'!$D$5),"",'12. Reentry'!$D$5)</f>
        <v>45838</v>
      </c>
      <c r="F562" t="s">
        <v>118</v>
      </c>
      <c r="G562" t="s">
        <v>739</v>
      </c>
      <c r="H562" t="str">
        <f>'12. Reentry'!$D$59</f>
        <v>% of participants who received naloxone kit</v>
      </c>
      <c r="I562" t="s">
        <v>253</v>
      </c>
      <c r="J562" t="str">
        <f>IF(ISBLANK('12. Reentry'!$C$59),"",'12. Reentry'!$C$59)</f>
        <v/>
      </c>
      <c r="K562" t="str">
        <f>IF(ISBLANK('12. Reentry'!$C$60),"",'12. Reentry'!$C$60)</f>
        <v/>
      </c>
      <c r="L562" s="157" t="str">
        <f>IF('12. Reentry'!$E$59="Incomplete","",'12. Reentry'!$E$59)</f>
        <v/>
      </c>
      <c r="N562" t="str">
        <f>IF(ISBLANK('12. Reentry'!$F$59),"",'12. Reentry'!$F$59)</f>
        <v/>
      </c>
    </row>
    <row r="563" spans="1:14" x14ac:dyDescent="0.25">
      <c r="A563" t="str">
        <f>IF(ISBLANK(Instructions!$B$17),"",Instructions!$B$17)</f>
        <v/>
      </c>
      <c r="B563" t="str">
        <f>IF(ISBLANK(Instructions!$B$18),"",Instructions!$B$18)</f>
        <v/>
      </c>
      <c r="C563" s="117" t="s">
        <v>713</v>
      </c>
      <c r="D563" s="95">
        <f>IF(ISBLANK('12. Reentry'!$D$4),"",'12. Reentry'!$D$4)</f>
        <v>45474</v>
      </c>
      <c r="E563" s="95">
        <f>IF(ISBLANK('12. Reentry'!$D$5),"",'12. Reentry'!$D$5)</f>
        <v>45838</v>
      </c>
      <c r="F563" t="s">
        <v>118</v>
      </c>
      <c r="G563" t="s">
        <v>740</v>
      </c>
      <c r="H563" t="str">
        <f>IF(ISBLANK('12. Reentry'!$D$61),"",'12. Reentry'!$D$61)</f>
        <v/>
      </c>
      <c r="I563" t="s">
        <v>253</v>
      </c>
      <c r="J563" t="str">
        <f>IF(ISBLANK('12. Reentry'!$C$61),"",'12. Reentry'!$C$61)</f>
        <v/>
      </c>
      <c r="K563" t="str">
        <f>IF(ISBLANK('12. Reentry'!$C$62),"",'12. Reentry'!$C$62)</f>
        <v/>
      </c>
      <c r="L563" s="157" t="str">
        <f>IF('12. Reentry'!$E$61="Incomplete","",'12. Reentry'!$E$61)</f>
        <v/>
      </c>
      <c r="N563" t="str">
        <f>IF(ISBLANK('12. Reentry'!$F$61),"",'12. Reentry'!$F$61)</f>
        <v/>
      </c>
    </row>
    <row r="564" spans="1:14" x14ac:dyDescent="0.25">
      <c r="A564" t="str">
        <f>IF(ISBLANK(Instructions!$B$17),"",Instructions!$B$17)</f>
        <v/>
      </c>
      <c r="B564" t="str">
        <f>IF(ISBLANK(Instructions!$B$18),"",Instructions!$B$18)</f>
        <v/>
      </c>
      <c r="C564" s="117" t="s">
        <v>713</v>
      </c>
      <c r="D564" s="95">
        <f>IF(ISBLANK('12. Reentry'!$D$4),"",'12. Reentry'!$D$4)</f>
        <v>45474</v>
      </c>
      <c r="E564" s="95">
        <f>IF(ISBLANK('12. Reentry'!$D$5),"",'12. Reentry'!$D$5)</f>
        <v>45838</v>
      </c>
      <c r="F564" t="s">
        <v>118</v>
      </c>
      <c r="G564" t="s">
        <v>741</v>
      </c>
      <c r="H564" t="str">
        <f>IF(ISBLANK('12. Reentry'!$D$63),"",'12. Reentry'!$D$63)</f>
        <v/>
      </c>
      <c r="I564" t="s">
        <v>253</v>
      </c>
      <c r="J564" t="str">
        <f>IF(ISBLANK('12. Reentry'!$C$63),"",'12. Reentry'!$C$63)</f>
        <v/>
      </c>
      <c r="K564" t="str">
        <f>IF(ISBLANK('12. Reentry'!$C$64),"",'12. Reentry'!$C$64)</f>
        <v/>
      </c>
      <c r="L564" s="157" t="str">
        <f>IF('12. Reentry'!$E$63="Incomplete","",'12. Reentry'!$E$63)</f>
        <v/>
      </c>
      <c r="N564" t="str">
        <f>IF(ISBLANK('12. Reentry'!$F$63),"",'12. Reentry'!$F$63)</f>
        <v/>
      </c>
    </row>
    <row r="565" spans="1:14" x14ac:dyDescent="0.25">
      <c r="A565" t="str">
        <f>IF(ISBLANK(Instructions!$B$17),"",Instructions!$B$17)</f>
        <v/>
      </c>
      <c r="B565" t="str">
        <f>IF(ISBLANK(Instructions!$B$18),"",Instructions!$B$18)</f>
        <v/>
      </c>
      <c r="C565" s="117" t="s">
        <v>713</v>
      </c>
      <c r="D565" s="95">
        <f>IF(ISBLANK('12. Reentry'!$D$4),"",'12. Reentry'!$D$4)</f>
        <v>45474</v>
      </c>
      <c r="E565" s="95">
        <f>IF(ISBLANK('12. Reentry'!$D$5),"",'12. Reentry'!$D$5)</f>
        <v>45838</v>
      </c>
      <c r="F565" t="s">
        <v>118</v>
      </c>
      <c r="G565" t="s">
        <v>742</v>
      </c>
      <c r="H565" t="str">
        <f>IF(ISBLANK('12. Reentry'!$D$65),"",'12. Reentry'!$D$65)</f>
        <v/>
      </c>
      <c r="I565" t="s">
        <v>253</v>
      </c>
      <c r="J565" t="str">
        <f>IF(ISBLANK('12. Reentry'!$C$65),"",'12. Reentry'!$C$65)</f>
        <v/>
      </c>
      <c r="K565" t="str">
        <f>IF(ISBLANK('12. Reentry'!$C$66),"",'12. Reentry'!$C$66)</f>
        <v/>
      </c>
      <c r="L565" s="157" t="str">
        <f>IF('12. Reentry'!$E$65="Incomplete","",'12. Reentry'!$E$65)</f>
        <v/>
      </c>
      <c r="N565" t="str">
        <f>IF(ISBLANK('12. Reentry'!$F$65),"",'12. Reentry'!$F$65)</f>
        <v/>
      </c>
    </row>
    <row r="566" spans="1:14" s="91" customFormat="1" x14ac:dyDescent="0.25">
      <c r="A566" t="str">
        <f>IF(ISBLANK(Instructions!$B$17),"",Instructions!$B$17)</f>
        <v/>
      </c>
      <c r="B566" t="str">
        <f>IF(ISBLANK(Instructions!$B$18),"",Instructions!$B$18)</f>
        <v/>
      </c>
      <c r="C566" s="117" t="s">
        <v>713</v>
      </c>
      <c r="D566" s="95">
        <f>IF(ISBLANK('12. Reentry'!$D$4),"",'12. Reentry'!$D$4)</f>
        <v>45474</v>
      </c>
      <c r="E566" s="95">
        <f>IF(ISBLANK('12. Reentry'!$D$5),"",'12. Reentry'!$D$5)</f>
        <v>45838</v>
      </c>
      <c r="F566" t="s">
        <v>120</v>
      </c>
      <c r="G566" t="s">
        <v>743</v>
      </c>
      <c r="H566" t="str">
        <f>'12. Reentry'!$D$71</f>
        <v xml:space="preserve">% of participants who experience an arrest (i.e., arrest for misdemeanor and/or low-level felony) within 6 months of completing program </v>
      </c>
      <c r="I566" t="s">
        <v>253</v>
      </c>
      <c r="J566" t="str">
        <f>IF(ISBLANK('12. Reentry'!$C$71),"",'12. Reentry'!$C$71)</f>
        <v/>
      </c>
      <c r="K566" t="str">
        <f>IF(ISBLANK('12. Reentry'!$C$71),"",'12. Reentry'!$C$71)</f>
        <v/>
      </c>
      <c r="L566" s="157" t="str">
        <f>IF('12. Reentry'!$E$71="Incomplete","",'12. Reentry'!$E$71)</f>
        <v/>
      </c>
      <c r="M566"/>
      <c r="N566" t="str">
        <f>IF(ISBLANK('12. Reentry'!$F$71),"",'12. Reentry'!$F$71)</f>
        <v/>
      </c>
    </row>
    <row r="567" spans="1:14" x14ac:dyDescent="0.25">
      <c r="A567" t="str">
        <f>IF(ISBLANK(Instructions!$B$17),"",Instructions!$B$17)</f>
        <v/>
      </c>
      <c r="B567" t="str">
        <f>IF(ISBLANK(Instructions!$B$18),"",Instructions!$B$18)</f>
        <v/>
      </c>
      <c r="C567" s="117" t="s">
        <v>713</v>
      </c>
      <c r="D567" s="95">
        <f>IF(ISBLANK('12. Reentry'!$D$4),"",'12. Reentry'!$D$4)</f>
        <v>45474</v>
      </c>
      <c r="E567" s="95">
        <f>IF(ISBLANK('12. Reentry'!$D$5),"",'12. Reentry'!$D$5)</f>
        <v>45838</v>
      </c>
      <c r="F567" t="s">
        <v>120</v>
      </c>
      <c r="G567" t="s">
        <v>744</v>
      </c>
      <c r="H567" t="str">
        <f>'12. Reentry'!$D$73</f>
        <v xml:space="preserve">% of patients with OUD who adhere to treatment 6 months after first appointment </v>
      </c>
      <c r="I567" t="s">
        <v>253</v>
      </c>
      <c r="J567" t="str">
        <f>IF(ISBLANK('12. Reentry'!$C$73),"",'12. Reentry'!$C$73)</f>
        <v/>
      </c>
      <c r="K567" t="str">
        <f>IF(ISBLANK('12. Reentry'!$C$73),"",'12. Reentry'!$C$73)</f>
        <v/>
      </c>
      <c r="L567" s="157" t="str">
        <f>IF('12. Reentry'!$E$73="Incomplete","",'12. Reentry'!$E$73)</f>
        <v/>
      </c>
      <c r="N567" t="str">
        <f>IF(ISBLANK('12. Reentry'!$F$73),"",'12. Reentry'!$F$73)</f>
        <v/>
      </c>
    </row>
    <row r="568" spans="1:14" x14ac:dyDescent="0.25">
      <c r="A568" t="str">
        <f>IF(ISBLANK(Instructions!$B$17),"",Instructions!$B$17)</f>
        <v/>
      </c>
      <c r="B568" t="str">
        <f>IF(ISBLANK(Instructions!$B$18),"",Instructions!$B$18)</f>
        <v/>
      </c>
      <c r="C568" s="117" t="s">
        <v>713</v>
      </c>
      <c r="D568" s="95">
        <f>IF(ISBLANK('12. Reentry'!$D$4),"",'12. Reentry'!$D$4)</f>
        <v>45474</v>
      </c>
      <c r="E568" s="95">
        <f>IF(ISBLANK('12. Reentry'!$D$5),"",'12. Reentry'!$D$5)</f>
        <v>45838</v>
      </c>
      <c r="F568" t="s">
        <v>120</v>
      </c>
      <c r="G568" t="s">
        <v>745</v>
      </c>
      <c r="H568" t="str">
        <f>'12. Reentry'!$D$75</f>
        <v xml:space="preserve">% of participants with OUD who have obtained employment at 6 months, through engagement with recovery support services at 6 months </v>
      </c>
      <c r="I568" t="s">
        <v>253</v>
      </c>
      <c r="J568" t="str">
        <f>IF(ISBLANK('12. Reentry'!$C$75),"",'12. Reentry'!$C$75)</f>
        <v/>
      </c>
      <c r="K568" t="str">
        <f>IF(ISBLANK('12. Reentry'!$C$75),"",'12. Reentry'!$C$75)</f>
        <v/>
      </c>
      <c r="L568" s="157" t="str">
        <f>IF('12. Reentry'!$E$75="Incomplete","",'12. Reentry'!$E$75)</f>
        <v/>
      </c>
      <c r="N568" t="str">
        <f>IF(ISBLANK('12. Reentry'!$F$75),"",'12. Reentry'!$F$75)</f>
        <v/>
      </c>
    </row>
    <row r="569" spans="1:14" x14ac:dyDescent="0.25">
      <c r="A569" t="str">
        <f>IF(ISBLANK(Instructions!$B$17),"",Instructions!$B$17)</f>
        <v/>
      </c>
      <c r="B569" t="str">
        <f>IF(ISBLANK(Instructions!$B$18),"",Instructions!$B$18)</f>
        <v/>
      </c>
      <c r="C569" s="117" t="s">
        <v>713</v>
      </c>
      <c r="D569" s="95">
        <f>IF(ISBLANK('12. Reentry'!$D$4),"",'12. Reentry'!$D$4)</f>
        <v>45474</v>
      </c>
      <c r="E569" s="95">
        <f>IF(ISBLANK('12. Reentry'!$D$5),"",'12. Reentry'!$D$5)</f>
        <v>45838</v>
      </c>
      <c r="F569" t="s">
        <v>120</v>
      </c>
      <c r="G569" t="s">
        <v>746</v>
      </c>
      <c r="H569" t="str">
        <f>'12. Reentry'!$D$77</f>
        <v xml:space="preserve">% of participants with OUD who retain housing at 6 months through engagement with recovery support services at 6 months </v>
      </c>
      <c r="I569" t="s">
        <v>253</v>
      </c>
      <c r="J569" t="str">
        <f>IF(ISBLANK('12. Reentry'!$C$77),"",'12. Reentry'!$C$77)</f>
        <v/>
      </c>
      <c r="K569" t="str">
        <f>IF(ISBLANK('12. Reentry'!$C$77),"",'12. Reentry'!$C$77)</f>
        <v/>
      </c>
      <c r="L569" s="157" t="str">
        <f>IF('12. Reentry'!$E$77="Incomplete","",'12. Reentry'!$E$77)</f>
        <v/>
      </c>
      <c r="N569" t="str">
        <f>IF(ISBLANK('12. Reentry'!$F$77),"",'12. Reentry'!$F$77)</f>
        <v/>
      </c>
    </row>
    <row r="570" spans="1:14" x14ac:dyDescent="0.25">
      <c r="A570" t="str">
        <f>IF(ISBLANK(Instructions!$B$17),"",Instructions!$B$17)</f>
        <v/>
      </c>
      <c r="B570" t="str">
        <f>IF(ISBLANK(Instructions!$B$18),"",Instructions!$B$18)</f>
        <v/>
      </c>
      <c r="C570" s="117" t="s">
        <v>713</v>
      </c>
      <c r="D570" s="95">
        <f>IF(ISBLANK('12. Reentry'!$D$4),"",'12. Reentry'!$D$4)</f>
        <v>45474</v>
      </c>
      <c r="E570" s="95">
        <f>IF(ISBLANK('12. Reentry'!$D$5),"",'12. Reentry'!$D$5)</f>
        <v>45838</v>
      </c>
      <c r="F570" t="s">
        <v>120</v>
      </c>
      <c r="G570" t="s">
        <v>747</v>
      </c>
      <c r="H570" t="str">
        <f>'12. Reentry'!$D$79</f>
        <v xml:space="preserve">% of participants with OUD engaged with harm reduction services at 6 months </v>
      </c>
      <c r="I570" t="s">
        <v>253</v>
      </c>
      <c r="J570" t="str">
        <f>IF(ISBLANK('12. Reentry'!$C$79),"",'12. Reentry'!$C$79)</f>
        <v/>
      </c>
      <c r="K570" t="str">
        <f>IF(ISBLANK('12. Reentry'!$C$79),"",'12. Reentry'!$C$79)</f>
        <v/>
      </c>
      <c r="L570" s="157" t="str">
        <f>IF('12. Reentry'!$E$79="Incomplete","",'12. Reentry'!$E$79)</f>
        <v/>
      </c>
      <c r="N570" t="str">
        <f>IF(ISBLANK('12. Reentry'!$F$79),"",'12. Reentry'!$F$79)</f>
        <v/>
      </c>
    </row>
    <row r="571" spans="1:14" x14ac:dyDescent="0.25">
      <c r="A571" t="str">
        <f>IF(ISBLANK(Instructions!$B$17),"",Instructions!$B$17)</f>
        <v/>
      </c>
      <c r="B571" t="str">
        <f>IF(ISBLANK(Instructions!$B$18),"",Instructions!$B$18)</f>
        <v/>
      </c>
      <c r="C571" s="117" t="s">
        <v>713</v>
      </c>
      <c r="D571" s="95">
        <f>IF(ISBLANK('12. Reentry'!$D$4),"",'12. Reentry'!$D$4)</f>
        <v>45474</v>
      </c>
      <c r="E571" s="95">
        <f>IF(ISBLANK('12. Reentry'!$D$5),"",'12. Reentry'!$D$5)</f>
        <v>45838</v>
      </c>
      <c r="F571" t="s">
        <v>120</v>
      </c>
      <c r="G571" t="s">
        <v>748</v>
      </c>
      <c r="H571" t="str">
        <f>'12. Reentry'!$D$81</f>
        <v xml:space="preserve">% of participants with OUD using primary healthcare services at 6 months </v>
      </c>
      <c r="I571" t="s">
        <v>253</v>
      </c>
      <c r="J571" t="str">
        <f>IF(ISBLANK('12. Reentry'!$C$81),"",'12. Reentry'!$C$81)</f>
        <v/>
      </c>
      <c r="K571" t="str">
        <f>IF(ISBLANK('12. Reentry'!$C$81),"",'12. Reentry'!$C$81)</f>
        <v/>
      </c>
      <c r="L571" s="157" t="str">
        <f>IF('12. Reentry'!$E$81="Incomplete","",'12. Reentry'!$E$81)</f>
        <v/>
      </c>
      <c r="N571" t="str">
        <f>IF(ISBLANK('12. Reentry'!$F$81),"",'12. Reentry'!$F$81)</f>
        <v/>
      </c>
    </row>
    <row r="572" spans="1:14" x14ac:dyDescent="0.25">
      <c r="A572" t="str">
        <f>IF(ISBLANK(Instructions!$B$17),"",Instructions!$B$17)</f>
        <v/>
      </c>
      <c r="B572" t="str">
        <f>IF(ISBLANK(Instructions!$B$18),"",Instructions!$B$18)</f>
        <v/>
      </c>
      <c r="C572" s="117" t="s">
        <v>713</v>
      </c>
      <c r="D572" s="95">
        <f>IF(ISBLANK('12. Reentry'!$D$4),"",'12. Reentry'!$D$4)</f>
        <v>45474</v>
      </c>
      <c r="E572" s="95">
        <f>IF(ISBLANK('12. Reentry'!$D$5),"",'12. Reentry'!$D$5)</f>
        <v>45838</v>
      </c>
      <c r="F572" t="s">
        <v>120</v>
      </c>
      <c r="G572" t="s">
        <v>749</v>
      </c>
      <c r="H572" t="str">
        <f>'12. Reentry'!$D$83</f>
        <v>% of participants who report getting the social and emotional support they need</v>
      </c>
      <c r="I572" t="s">
        <v>253</v>
      </c>
      <c r="J572" t="str">
        <f>IF(ISBLANK('12. Reentry'!$C$83),"",'12. Reentry'!$C$83)</f>
        <v/>
      </c>
      <c r="K572" t="str">
        <f>IF(ISBLANK('12. Reentry'!$C$83),"",'12. Reentry'!$C$83)</f>
        <v/>
      </c>
      <c r="L572" s="157" t="str">
        <f>IF('12. Reentry'!$E$83="Incomplete","",'12. Reentry'!$E$83)</f>
        <v/>
      </c>
      <c r="N572" t="str">
        <f>IF(ISBLANK('12. Reentry'!$F$83),"",'12. Reentry'!$F$83)</f>
        <v/>
      </c>
    </row>
    <row r="573" spans="1:14" x14ac:dyDescent="0.25">
      <c r="A573" t="str">
        <f>IF(ISBLANK(Instructions!$B$17),"",Instructions!$B$17)</f>
        <v/>
      </c>
      <c r="B573" t="str">
        <f>IF(ISBLANK(Instructions!$B$18),"",Instructions!$B$18)</f>
        <v/>
      </c>
      <c r="C573" s="117" t="s">
        <v>713</v>
      </c>
      <c r="D573" s="95">
        <f>IF(ISBLANK('12. Reentry'!$D$4),"",'12. Reentry'!$D$4)</f>
        <v>45474</v>
      </c>
      <c r="E573" s="95">
        <f>IF(ISBLANK('12. Reentry'!$D$5),"",'12. Reentry'!$D$5)</f>
        <v>45838</v>
      </c>
      <c r="F573" t="s">
        <v>120</v>
      </c>
      <c r="G573" t="s">
        <v>750</v>
      </c>
      <c r="H573" t="str">
        <f>'12. Reentry'!$D$85</f>
        <v xml:space="preserve"># of community overdose reversals using naloxone </v>
      </c>
      <c r="I573" t="s">
        <v>253</v>
      </c>
      <c r="J573" t="str">
        <f>IF(ISBLANK('12. Reentry'!$C$85),"",'12. Reentry'!$C$85)</f>
        <v/>
      </c>
      <c r="L573" s="157"/>
      <c r="N573" t="str">
        <f>IF(ISBLANK('12. Reentry'!$F$85),"",'12. Reentry'!$F$85)</f>
        <v/>
      </c>
    </row>
    <row r="574" spans="1:14" x14ac:dyDescent="0.25">
      <c r="A574" t="str">
        <f>IF(ISBLANK(Instructions!$B$17),"",Instructions!$B$17)</f>
        <v/>
      </c>
      <c r="B574" t="str">
        <f>IF(ISBLANK(Instructions!$B$18),"",Instructions!$B$18)</f>
        <v/>
      </c>
      <c r="C574" s="117" t="s">
        <v>713</v>
      </c>
      <c r="D574" s="95">
        <f>IF(ISBLANK('12. Reentry'!$D$4),"",'12. Reentry'!$D$4)</f>
        <v>45474</v>
      </c>
      <c r="E574" s="95">
        <f>IF(ISBLANK('12. Reentry'!$D$5),"",'12. Reentry'!$D$5)</f>
        <v>45838</v>
      </c>
      <c r="F574" t="s">
        <v>120</v>
      </c>
      <c r="G574" t="s">
        <v>751</v>
      </c>
      <c r="H574" t="str">
        <f>IF(ISBLANK('12. Reentry'!$D$86),"",'12. Reentry'!$D$86)</f>
        <v/>
      </c>
      <c r="I574" t="s">
        <v>253</v>
      </c>
      <c r="J574" t="str">
        <f>IF(ISBLANK('12. Reentry'!$C$86),"",'12. Reentry'!$C$86)</f>
        <v/>
      </c>
      <c r="K574" t="str">
        <f>IF(ISBLANK('12. Reentry'!$C$86),"",'12. Reentry'!$C$86)</f>
        <v/>
      </c>
      <c r="L574" s="157" t="str">
        <f>IF('12. Reentry'!$E$86="Incomplete","",'12. Reentry'!$E$86)</f>
        <v/>
      </c>
      <c r="N574" t="str">
        <f>IF(ISBLANK('12. Reentry'!$F$86),"",'12. Reentry'!$F$86)</f>
        <v/>
      </c>
    </row>
    <row r="575" spans="1:14" x14ac:dyDescent="0.25">
      <c r="A575" t="str">
        <f>IF(ISBLANK(Instructions!$B$17),"",Instructions!$B$17)</f>
        <v/>
      </c>
      <c r="B575" t="str">
        <f>IF(ISBLANK(Instructions!$B$18),"",Instructions!$B$18)</f>
        <v/>
      </c>
      <c r="C575" s="117" t="s">
        <v>713</v>
      </c>
      <c r="D575" s="95">
        <f>IF(ISBLANK('12. Reentry'!$D$4),"",'12. Reentry'!$D$4)</f>
        <v>45474</v>
      </c>
      <c r="E575" s="95">
        <f>IF(ISBLANK('12. Reentry'!$D$5),"",'12. Reentry'!$D$5)</f>
        <v>45838</v>
      </c>
      <c r="F575" t="s">
        <v>120</v>
      </c>
      <c r="G575" t="s">
        <v>752</v>
      </c>
      <c r="H575" t="str">
        <f>IF(ISBLANK('12. Reentry'!$D$88),"",'12. Reentry'!$D$88)</f>
        <v/>
      </c>
      <c r="I575" t="s">
        <v>253</v>
      </c>
      <c r="J575" t="str">
        <f>IF(ISBLANK('12. Reentry'!$C$88),"",'12. Reentry'!$C$88)</f>
        <v/>
      </c>
      <c r="K575" t="str">
        <f>IF(ISBLANK('12. Reentry'!$C$88),"",'12. Reentry'!$C$88)</f>
        <v/>
      </c>
      <c r="L575" s="157" t="str">
        <f>IF('12. Reentry'!$E$88="Incomplete","",'12. Reentry'!$E$88)</f>
        <v/>
      </c>
      <c r="N575" t="str">
        <f>IF(ISBLANK('12. Reentry'!$F$88),"",'12. Reentry'!$F$88)</f>
        <v/>
      </c>
    </row>
    <row r="576" spans="1:14" x14ac:dyDescent="0.25">
      <c r="A576" t="str">
        <f>IF(ISBLANK(Instructions!$B$17),"",Instructions!$B$17)</f>
        <v/>
      </c>
      <c r="B576" t="str">
        <f>IF(ISBLANK(Instructions!$B$18),"",Instructions!$B$18)</f>
        <v/>
      </c>
      <c r="C576" s="117" t="s">
        <v>713</v>
      </c>
      <c r="D576" s="95">
        <f>IF(ISBLANK('12. Reentry'!$D$4),"",'12. Reentry'!$D$4)</f>
        <v>45474</v>
      </c>
      <c r="E576" s="95">
        <f>IF(ISBLANK('12. Reentry'!$D$5),"",'12. Reentry'!$D$5)</f>
        <v>45838</v>
      </c>
      <c r="F576" t="s">
        <v>120</v>
      </c>
      <c r="G576" t="s">
        <v>753</v>
      </c>
      <c r="H576" t="str">
        <f>IF(ISBLANK('12. Reentry'!$D$90),"",'12. Reentry'!$D$90)</f>
        <v/>
      </c>
      <c r="I576" t="s">
        <v>253</v>
      </c>
      <c r="J576" t="str">
        <f>IF(ISBLANK('12. Reentry'!$C$90),"",'12. Reentry'!$C$90)</f>
        <v/>
      </c>
      <c r="K576" t="str">
        <f>IF(ISBLANK('12. Reentry'!$C$90),"",'12. Reentry'!$C$90)</f>
        <v/>
      </c>
      <c r="L576" s="157" t="str">
        <f>IF('12. Reentry'!$E$90="Incomplete","",'12. Reentry'!$E$90)</f>
        <v/>
      </c>
      <c r="N576" t="str">
        <f>IF(ISBLANK('12. Reentry'!$F$90),"",'12. Reentry'!$F$90)</f>
        <v/>
      </c>
    </row>
    <row r="577" spans="1:14" x14ac:dyDescent="0.25">
      <c r="A577" t="str">
        <f>IF(ISBLANK(Instructions!$B$17),"",Instructions!$B$17)</f>
        <v/>
      </c>
      <c r="B577" t="str">
        <f>IF(ISBLANK(Instructions!$B$18),"",Instructions!$B$18)</f>
        <v/>
      </c>
      <c r="C577" s="117" t="s">
        <v>713</v>
      </c>
      <c r="D577" s="95">
        <f>IF(ISBLANK('12. Reentry'!$D$4),"",'12. Reentry'!$D$4)</f>
        <v>45474</v>
      </c>
      <c r="E577" s="95">
        <f>IF(ISBLANK('12. Reentry'!$D$5),"",'12. Reentry'!$D$5)</f>
        <v>45838</v>
      </c>
      <c r="F577" t="s">
        <v>121</v>
      </c>
      <c r="G577" t="s">
        <v>754</v>
      </c>
      <c r="H577" t="str">
        <f>'12. Reentry'!$B$96</f>
        <v xml:space="preserve">% of residents receiving dispensed buprenorphine prescriptions </v>
      </c>
      <c r="I577" t="s">
        <v>253</v>
      </c>
      <c r="J577" t="str">
        <f>IF('12. Reentry'!$C$96="Yes", 1, IF('12. Reentry'!$C$94="No", 0, ""))</f>
        <v/>
      </c>
      <c r="L577" s="157"/>
      <c r="N577" t="str">
        <f>IF(ISBLANK('12. Reentry'!$F$96),"",'12. Reentry'!$F$96)</f>
        <v/>
      </c>
    </row>
    <row r="578" spans="1:14" x14ac:dyDescent="0.25">
      <c r="A578" t="str">
        <f>IF(ISBLANK(Instructions!$B$17),"",Instructions!$B$17)</f>
        <v/>
      </c>
      <c r="B578" t="str">
        <f>IF(ISBLANK(Instructions!$B$18),"",Instructions!$B$18)</f>
        <v/>
      </c>
      <c r="C578" s="117" t="s">
        <v>713</v>
      </c>
      <c r="D578" s="95">
        <f>IF(ISBLANK('12. Reentry'!$D$4),"",'12. Reentry'!$D$4)</f>
        <v>45474</v>
      </c>
      <c r="E578" s="95">
        <f>IF(ISBLANK('12. Reentry'!$D$5),"",'12. Reentry'!$D$5)</f>
        <v>45838</v>
      </c>
      <c r="F578" t="s">
        <v>121</v>
      </c>
      <c r="G578" t="s">
        <v>755</v>
      </c>
      <c r="H578" t="str">
        <f>'12. Reentry'!$B$97</f>
        <v>Treatment services rate per 100,000 residents, representing # of uninsured people and Medicaid beneficiaries who received treatment for OUD</v>
      </c>
      <c r="I578" t="s">
        <v>253</v>
      </c>
      <c r="J578" t="str">
        <f>IF('12. Reentry'!$C$97="Yes", 1, IF('12. Reentry'!$C$97="No", 0, ""))</f>
        <v/>
      </c>
      <c r="L578" s="157"/>
      <c r="N578" t="str">
        <f>IF(ISBLANK('12. Reentry'!$F$97),"",'12. Reentry'!$F$97)</f>
        <v/>
      </c>
    </row>
    <row r="579" spans="1:14" x14ac:dyDescent="0.25">
      <c r="A579" t="str">
        <f>IF(ISBLANK(Instructions!$B$17),"",Instructions!$B$17)</f>
        <v/>
      </c>
      <c r="B579" t="str">
        <f>IF(ISBLANK(Instructions!$B$18),"",Instructions!$B$18)</f>
        <v/>
      </c>
      <c r="C579" s="117" t="s">
        <v>713</v>
      </c>
      <c r="D579" s="95">
        <f>IF(ISBLANK('12. Reentry'!$D$4),"",'12. Reentry'!$D$4)</f>
        <v>45474</v>
      </c>
      <c r="E579" s="95">
        <f>IF(ISBLANK('12. Reentry'!$D$5),"",'12. Reentry'!$D$5)</f>
        <v>45838</v>
      </c>
      <c r="F579" t="s">
        <v>121</v>
      </c>
      <c r="G579" t="s">
        <v>756</v>
      </c>
      <c r="H579" t="str">
        <f>'12. Reentry'!$B$98</f>
        <v>Overdose death rate per 100,000 residents</v>
      </c>
      <c r="I579" t="s">
        <v>253</v>
      </c>
      <c r="J579" t="str">
        <f>IF('12. Reentry'!$C$98="Yes", 1, IF('12. Reentry'!$C$98="No", 0, ""))</f>
        <v/>
      </c>
      <c r="L579" s="157"/>
      <c r="N579" t="str">
        <f>IF(ISBLANK('12. Reentry'!$F$98),"",'12. Reentry'!$F$98)</f>
        <v/>
      </c>
    </row>
    <row r="580" spans="1:14" x14ac:dyDescent="0.25">
      <c r="A580" t="str">
        <f>IF(ISBLANK(Instructions!$B$17),"",Instructions!$B$17)</f>
        <v/>
      </c>
      <c r="B580" t="str">
        <f>IF(ISBLANK(Instructions!$B$18),"",Instructions!$B$18)</f>
        <v/>
      </c>
      <c r="C580" s="117" t="s">
        <v>713</v>
      </c>
      <c r="D580" s="95">
        <f>IF(ISBLANK('12. Reentry'!$D$4),"",'12. Reentry'!$D$4)</f>
        <v>45474</v>
      </c>
      <c r="E580" s="95">
        <f>IF(ISBLANK('12. Reentry'!$D$5),"",'12. Reentry'!$D$5)</f>
        <v>45838</v>
      </c>
      <c r="F580" t="s">
        <v>121</v>
      </c>
      <c r="G580" t="s">
        <v>757</v>
      </c>
      <c r="H580" t="str">
        <f>'12. Reentry'!$B$99</f>
        <v>Overdose emergency department visits per 100,000 residents</v>
      </c>
      <c r="I580" t="s">
        <v>253</v>
      </c>
      <c r="J580" t="str">
        <f>IF('12. Reentry'!$C$99="Yes", 1, IF('12. Reentry'!$C$99="No", 0, ""))</f>
        <v/>
      </c>
      <c r="L580" s="157"/>
      <c r="N580" t="str">
        <f>IF(ISBLANK('12. Reentry'!$F$99),"",'12. Reentry'!$F$99)</f>
        <v/>
      </c>
    </row>
    <row r="581" spans="1:14" x14ac:dyDescent="0.25">
      <c r="A581" t="str">
        <f>IF(ISBLANK(Instructions!$B$17),"",Instructions!$B$17)</f>
        <v/>
      </c>
      <c r="B581" t="str">
        <f>IF(ISBLANK(Instructions!$B$18),"",Instructions!$B$18)</f>
        <v/>
      </c>
      <c r="C581" s="118" t="str">
        <f>IF(ISBLANK('Exhibit B Measures'!$D$11),"",'Exhibit B Measures'!$D$11)</f>
        <v/>
      </c>
      <c r="D581" s="95" t="str">
        <f>IF(ISBLANK('Exhibit B Measures'!$B$11),"",'Exhibit B Measures'!$B$11)</f>
        <v/>
      </c>
      <c r="E581" s="95" t="str">
        <f>IF(ISBLANK('Exhibit B Measures'!$C$11),"",'Exhibit B Measures'!$C$11)</f>
        <v/>
      </c>
      <c r="F581" t="str">
        <f>IF(ISBLANK('Exhibit B Measures'!$E$11),"",'Exhibit B Measures'!$E$11)</f>
        <v/>
      </c>
      <c r="G581" t="s">
        <v>758</v>
      </c>
      <c r="H581" t="str">
        <f>IF(ISBLANK('Exhibit B Measures'!$F$11),"",'Exhibit B Measures'!$F$11)</f>
        <v/>
      </c>
      <c r="I581" t="s">
        <v>253</v>
      </c>
      <c r="J581" t="str">
        <f>IF('Exhibit B Measures'!$H$11="Count",'Exhibit B Measures'!$I$11,"")</f>
        <v/>
      </c>
      <c r="L581" s="98" t="str">
        <f>IF('Exhibit B Measures'!$H$11="Percent",'Exhibit B Measures'!$I$11,"")</f>
        <v/>
      </c>
      <c r="M581" t="str">
        <f>IF(ISBLANK('Exhibit B Measures'!$J$11),"",'Exhibit B Measures'!$J$11)</f>
        <v/>
      </c>
      <c r="N581" t="str">
        <f>IF(ISBLANK('Exhibit B Measures'!$K$11),"",'Exhibit B Measures'!$K$11)</f>
        <v/>
      </c>
    </row>
    <row r="582" spans="1:14" x14ac:dyDescent="0.25">
      <c r="A582" t="str">
        <f>IF(ISBLANK(Instructions!$B$17),"",Instructions!$B$17)</f>
        <v/>
      </c>
      <c r="B582" t="str">
        <f>IF(ISBLANK(Instructions!$B$18),"",Instructions!$B$18)</f>
        <v/>
      </c>
      <c r="C582" s="118" t="str">
        <f>IF(ISBLANK('Exhibit B Measures'!$D$12),"",'Exhibit B Measures'!$D$12)</f>
        <v/>
      </c>
      <c r="D582" s="95" t="str">
        <f>IF(ISBLANK('Exhibit B Measures'!$B$12),"",'Exhibit B Measures'!$B$12)</f>
        <v/>
      </c>
      <c r="E582" s="95" t="str">
        <f>IF(ISBLANK('Exhibit B Measures'!$C$12),"",'Exhibit B Measures'!$C$12)</f>
        <v/>
      </c>
      <c r="F582" t="str">
        <f>IF(ISBLANK('Exhibit B Measures'!$E$12),"",'Exhibit B Measures'!$E$12)</f>
        <v/>
      </c>
      <c r="G582" t="s">
        <v>759</v>
      </c>
      <c r="H582" t="str">
        <f>IF(ISBLANK('Exhibit B Measures'!$F$12),"",'Exhibit B Measures'!$F$12)</f>
        <v/>
      </c>
      <c r="I582" t="s">
        <v>253</v>
      </c>
      <c r="J582" t="str">
        <f>IF('Exhibit B Measures'!$H$12="Count",'Exhibit B Measures'!$I$12,"")</f>
        <v/>
      </c>
      <c r="L582" s="98" t="str">
        <f>IF('Exhibit B Measures'!$H$12="Percent",'Exhibit B Measures'!$I$12,"")</f>
        <v/>
      </c>
      <c r="M582" t="str">
        <f>IF(ISBLANK('Exhibit B Measures'!$J$12),"",'Exhibit B Measures'!$J$12)</f>
        <v/>
      </c>
      <c r="N582" t="str">
        <f>IF(ISBLANK('Exhibit B Measures'!$K$12),"",'Exhibit B Measures'!$K$12)</f>
        <v/>
      </c>
    </row>
    <row r="583" spans="1:14" x14ac:dyDescent="0.25">
      <c r="A583" t="str">
        <f>IF(ISBLANK(Instructions!$B$17),"",Instructions!$B$17)</f>
        <v/>
      </c>
      <c r="B583" t="str">
        <f>IF(ISBLANK(Instructions!$B$18),"",Instructions!$B$18)</f>
        <v/>
      </c>
      <c r="C583" s="118" t="str">
        <f>IF(ISBLANK('Exhibit B Measures'!$D$13),"",'Exhibit B Measures'!$D$13)</f>
        <v/>
      </c>
      <c r="D583" s="95" t="str">
        <f>IF(ISBLANK('Exhibit B Measures'!$B$13),"",'Exhibit B Measures'!$B$13)</f>
        <v/>
      </c>
      <c r="E583" s="95" t="str">
        <f>IF(ISBLANK('Exhibit B Measures'!$C$13),"",'Exhibit B Measures'!$C$13)</f>
        <v/>
      </c>
      <c r="F583" t="str">
        <f>IF(ISBLANK('Exhibit B Measures'!$E$13),"",'Exhibit B Measures'!$E$13)</f>
        <v/>
      </c>
      <c r="G583" t="s">
        <v>760</v>
      </c>
      <c r="H583" t="str">
        <f>IF(ISBLANK('Exhibit B Measures'!$F$13),"",'Exhibit B Measures'!$F$13)</f>
        <v/>
      </c>
      <c r="I583" t="s">
        <v>253</v>
      </c>
      <c r="J583" t="str">
        <f>IF('Exhibit B Measures'!$H$13="Count",'Exhibit B Measures'!$I$13,"")</f>
        <v/>
      </c>
      <c r="L583" s="98" t="str">
        <f>IF('Exhibit B Measures'!$H$13="Percent",'Exhibit B Measures'!$I$13,"")</f>
        <v/>
      </c>
      <c r="M583" t="str">
        <f>IF(ISBLANK('Exhibit B Measures'!$J$13),"",'Exhibit B Measures'!$J$13)</f>
        <v/>
      </c>
      <c r="N583" t="str">
        <f>IF(ISBLANK('Exhibit B Measures'!$K$13),"",'Exhibit B Measures'!$K$13)</f>
        <v/>
      </c>
    </row>
    <row r="584" spans="1:14" x14ac:dyDescent="0.25">
      <c r="A584" t="str">
        <f>IF(ISBLANK(Instructions!$B$17),"",Instructions!$B$17)</f>
        <v/>
      </c>
      <c r="B584" t="str">
        <f>IF(ISBLANK(Instructions!$B$18),"",Instructions!$B$18)</f>
        <v/>
      </c>
      <c r="C584" s="118" t="str">
        <f>IF(ISBLANK('Exhibit B Measures'!$D$14),"",'Exhibit B Measures'!$D$14)</f>
        <v/>
      </c>
      <c r="D584" s="95" t="str">
        <f>IF(ISBLANK('Exhibit B Measures'!$B$14),"",'Exhibit B Measures'!$B$14)</f>
        <v/>
      </c>
      <c r="E584" s="95" t="str">
        <f>IF(ISBLANK('Exhibit B Measures'!$C$14),"",'Exhibit B Measures'!$C$14)</f>
        <v/>
      </c>
      <c r="F584" t="str">
        <f>IF(ISBLANK('Exhibit B Measures'!$E$14),"",'Exhibit B Measures'!$E$14)</f>
        <v/>
      </c>
      <c r="G584" t="s">
        <v>761</v>
      </c>
      <c r="H584" t="str">
        <f>IF(ISBLANK('Exhibit B Measures'!$F$14),"",'Exhibit B Measures'!$F$14)</f>
        <v/>
      </c>
      <c r="I584" t="s">
        <v>253</v>
      </c>
      <c r="J584" t="str">
        <f>IF('Exhibit B Measures'!$H$14="Count",'Exhibit B Measures'!$I$14,"")</f>
        <v/>
      </c>
      <c r="L584" s="98" t="str">
        <f>IF('Exhibit B Measures'!$H$14="Percent",'Exhibit B Measures'!$I$14,"")</f>
        <v/>
      </c>
      <c r="M584" t="str">
        <f>IF(ISBLANK('Exhibit B Measures'!$J$14),"",'Exhibit B Measures'!$J$14)</f>
        <v/>
      </c>
      <c r="N584" t="str">
        <f>IF(ISBLANK('Exhibit B Measures'!$K$14),"",'Exhibit B Measures'!$K$14)</f>
        <v/>
      </c>
    </row>
    <row r="585" spans="1:14" x14ac:dyDescent="0.25">
      <c r="A585" t="str">
        <f>IF(ISBLANK(Instructions!$B$17),"",Instructions!$B$17)</f>
        <v/>
      </c>
      <c r="B585" t="str">
        <f>IF(ISBLANK(Instructions!$B$18),"",Instructions!$B$18)</f>
        <v/>
      </c>
      <c r="C585" s="118" t="str">
        <f>IF(ISBLANK('Exhibit B Measures'!$D$15),"",'Exhibit B Measures'!$D$15)</f>
        <v/>
      </c>
      <c r="D585" s="95" t="str">
        <f>IF(ISBLANK('Exhibit B Measures'!$B$15),"",'Exhibit B Measures'!$B$15)</f>
        <v/>
      </c>
      <c r="E585" s="95" t="str">
        <f>IF(ISBLANK('Exhibit B Measures'!$C$15),"",'Exhibit B Measures'!$C$15)</f>
        <v/>
      </c>
      <c r="F585" t="str">
        <f>IF(ISBLANK('Exhibit B Measures'!$E$15),"",'Exhibit B Measures'!$E$15)</f>
        <v/>
      </c>
      <c r="G585" t="s">
        <v>762</v>
      </c>
      <c r="H585" t="str">
        <f>IF(ISBLANK('Exhibit B Measures'!$F$15),"",'Exhibit B Measures'!$F$15)</f>
        <v/>
      </c>
      <c r="I585" t="s">
        <v>253</v>
      </c>
      <c r="J585" t="str">
        <f>IF('Exhibit B Measures'!$H$15="Count",'Exhibit B Measures'!$I$15,"")</f>
        <v/>
      </c>
      <c r="L585" s="98" t="str">
        <f>IF('Exhibit B Measures'!$H$15="Percent",'Exhibit B Measures'!$I$15,"")</f>
        <v/>
      </c>
      <c r="M585" t="str">
        <f>IF(ISBLANK('Exhibit B Measures'!$J$15),"",'Exhibit B Measures'!$J$15)</f>
        <v/>
      </c>
      <c r="N585" t="str">
        <f>IF(ISBLANK('Exhibit B Measures'!$K$15),"",'Exhibit B Measures'!$K$15)</f>
        <v/>
      </c>
    </row>
    <row r="586" spans="1:14" x14ac:dyDescent="0.25">
      <c r="A586" t="str">
        <f>IF(ISBLANK(Instructions!$B$17),"",Instructions!$B$17)</f>
        <v/>
      </c>
      <c r="B586" t="str">
        <f>IF(ISBLANK(Instructions!$B$18),"",Instructions!$B$18)</f>
        <v/>
      </c>
      <c r="C586" s="118" t="str">
        <f>IF(ISBLANK('Exhibit B Measures'!$D$16),"",'Exhibit B Measures'!$D$16)</f>
        <v/>
      </c>
      <c r="D586" s="95" t="str">
        <f>IF(ISBLANK('Exhibit B Measures'!$B$16),"",'Exhibit B Measures'!$B$16)</f>
        <v/>
      </c>
      <c r="E586" s="95" t="str">
        <f>IF(ISBLANK('Exhibit B Measures'!$C$16),"",'Exhibit B Measures'!$C$16)</f>
        <v/>
      </c>
      <c r="F586" t="str">
        <f>IF(ISBLANK('Exhibit B Measures'!$E$16),"",'Exhibit B Measures'!$E$16)</f>
        <v/>
      </c>
      <c r="G586" t="s">
        <v>763</v>
      </c>
      <c r="H586" t="str">
        <f>IF(ISBLANK('Exhibit B Measures'!$F$16),"",'Exhibit B Measures'!$F$16)</f>
        <v/>
      </c>
      <c r="I586" t="s">
        <v>253</v>
      </c>
      <c r="J586" t="str">
        <f>IF('Exhibit B Measures'!$H$16="Count",'Exhibit B Measures'!$I$16,"")</f>
        <v/>
      </c>
      <c r="L586" s="98" t="str">
        <f>IF('Exhibit B Measures'!$H$16="Percent",'Exhibit B Measures'!$I$16,"")</f>
        <v/>
      </c>
      <c r="M586" t="str">
        <f>IF(ISBLANK('Exhibit B Measures'!$J$16),"",'Exhibit B Measures'!$J$16)</f>
        <v/>
      </c>
      <c r="N586" t="str">
        <f>IF(ISBLANK('Exhibit B Measures'!$K$16),"",'Exhibit B Measures'!$K$16)</f>
        <v/>
      </c>
    </row>
    <row r="587" spans="1:14" x14ac:dyDescent="0.25">
      <c r="A587" t="str">
        <f>IF(ISBLANK(Instructions!$B$17),"",Instructions!$B$17)</f>
        <v/>
      </c>
      <c r="B587" t="str">
        <f>IF(ISBLANK(Instructions!$B$18),"",Instructions!$B$18)</f>
        <v/>
      </c>
      <c r="C587" s="118" t="str">
        <f>IF(ISBLANK('Exhibit B Measures'!$D$17),"",'Exhibit B Measures'!$D$17)</f>
        <v/>
      </c>
      <c r="D587" s="95" t="str">
        <f>IF(ISBLANK('Exhibit B Measures'!$B$17),"",'Exhibit B Measures'!$B$17)</f>
        <v/>
      </c>
      <c r="E587" s="95" t="str">
        <f>IF(ISBLANK('Exhibit B Measures'!$C$17),"",'Exhibit B Measures'!$C$17)</f>
        <v/>
      </c>
      <c r="F587" t="str">
        <f>IF(ISBLANK('Exhibit B Measures'!$E$17),"",'Exhibit B Measures'!$E$17)</f>
        <v/>
      </c>
      <c r="G587" t="s">
        <v>764</v>
      </c>
      <c r="H587" t="str">
        <f>IF(ISBLANK('Exhibit B Measures'!$F$17),"",'Exhibit B Measures'!$F$17)</f>
        <v/>
      </c>
      <c r="I587" t="s">
        <v>253</v>
      </c>
      <c r="J587" t="str">
        <f>IF('Exhibit B Measures'!$H$17="Count",'Exhibit B Measures'!$I$17,"")</f>
        <v/>
      </c>
      <c r="L587" s="98" t="str">
        <f>IF('Exhibit B Measures'!$H$17="Percent",'Exhibit B Measures'!$I$17,"")</f>
        <v/>
      </c>
      <c r="M587" t="str">
        <f>IF(ISBLANK('Exhibit B Measures'!$J$17),"",'Exhibit B Measures'!$J$17)</f>
        <v/>
      </c>
      <c r="N587" t="str">
        <f>IF(ISBLANK('Exhibit B Measures'!$K$17),"",'Exhibit B Measures'!$K$17)</f>
        <v/>
      </c>
    </row>
    <row r="588" spans="1:14" x14ac:dyDescent="0.25">
      <c r="A588" t="str">
        <f>IF(ISBLANK(Instructions!$B$17),"",Instructions!$B$17)</f>
        <v/>
      </c>
      <c r="B588" t="str">
        <f>IF(ISBLANK(Instructions!$B$18),"",Instructions!$B$18)</f>
        <v/>
      </c>
      <c r="C588" s="118" t="str">
        <f>IF(ISBLANK('Exhibit B Measures'!$D$18),"",'Exhibit B Measures'!$D$18)</f>
        <v/>
      </c>
      <c r="D588" s="95" t="str">
        <f>IF(ISBLANK('Exhibit B Measures'!$B$18),"",'Exhibit B Measures'!$B$18)</f>
        <v/>
      </c>
      <c r="E588" s="95" t="str">
        <f>IF(ISBLANK('Exhibit B Measures'!$C$18),"",'Exhibit B Measures'!$C$18)</f>
        <v/>
      </c>
      <c r="F588" t="str">
        <f>IF(ISBLANK('Exhibit B Measures'!$E$18),"",'Exhibit B Measures'!$E$18)</f>
        <v/>
      </c>
      <c r="G588" t="s">
        <v>765</v>
      </c>
      <c r="H588" t="str">
        <f>IF(ISBLANK('Exhibit B Measures'!$F$18),"",'Exhibit B Measures'!$F$18)</f>
        <v/>
      </c>
      <c r="I588" t="s">
        <v>253</v>
      </c>
      <c r="J588" t="str">
        <f>IF('Exhibit B Measures'!$H$18="Count",'Exhibit B Measures'!$I$18,"")</f>
        <v/>
      </c>
      <c r="L588" s="98" t="str">
        <f>IF('Exhibit B Measures'!$H$18="Percent",'Exhibit B Measures'!$I$18,"")</f>
        <v/>
      </c>
      <c r="M588" t="str">
        <f>IF(ISBLANK('Exhibit B Measures'!$J$18),"",'Exhibit B Measures'!$J$18)</f>
        <v/>
      </c>
      <c r="N588" t="str">
        <f>IF(ISBLANK('Exhibit B Measures'!$K$18),"",'Exhibit B Measures'!$K$18)</f>
        <v/>
      </c>
    </row>
    <row r="589" spans="1:14" x14ac:dyDescent="0.25">
      <c r="A589" t="str">
        <f>IF(ISBLANK(Instructions!$B$17),"",Instructions!$B$17)</f>
        <v/>
      </c>
      <c r="B589" t="str">
        <f>IF(ISBLANK(Instructions!$B$18),"",Instructions!$B$18)</f>
        <v/>
      </c>
      <c r="C589" s="118" t="str">
        <f>IF(ISBLANK('Exhibit B Measures'!$D$19),"",'Exhibit B Measures'!$D$19)</f>
        <v/>
      </c>
      <c r="D589" s="95" t="str">
        <f>IF(ISBLANK('Exhibit B Measures'!$B$19),"",'Exhibit B Measures'!$B$19)</f>
        <v/>
      </c>
      <c r="E589" s="95" t="str">
        <f>IF(ISBLANK('Exhibit B Measures'!$C$19),"",'Exhibit B Measures'!$C$19)</f>
        <v/>
      </c>
      <c r="F589" t="str">
        <f>IF(ISBLANK('Exhibit B Measures'!$E$19),"",'Exhibit B Measures'!$E$19)</f>
        <v/>
      </c>
      <c r="G589" t="s">
        <v>766</v>
      </c>
      <c r="H589" t="str">
        <f>IF(ISBLANK('Exhibit B Measures'!$F$19),"",'Exhibit B Measures'!$F$19)</f>
        <v/>
      </c>
      <c r="I589" t="s">
        <v>253</v>
      </c>
      <c r="J589" t="str">
        <f>IF('Exhibit B Measures'!$H$19="Count",'Exhibit B Measures'!$I$19,"")</f>
        <v/>
      </c>
      <c r="L589" s="98" t="str">
        <f>IF('Exhibit B Measures'!$H$19="Percent",'Exhibit B Measures'!$I$19,"")</f>
        <v/>
      </c>
      <c r="M589" t="str">
        <f>IF(ISBLANK('Exhibit B Measures'!$J$19),"",'Exhibit B Measures'!$J$19)</f>
        <v/>
      </c>
      <c r="N589" t="str">
        <f>IF(ISBLANK('Exhibit B Measures'!$K$19),"",'Exhibit B Measures'!$K$19)</f>
        <v/>
      </c>
    </row>
    <row r="590" spans="1:14" x14ac:dyDescent="0.25">
      <c r="A590" t="str">
        <f>IF(ISBLANK(Instructions!$B$17),"",Instructions!$B$17)</f>
        <v/>
      </c>
      <c r="B590" t="str">
        <f>IF(ISBLANK(Instructions!$B$18),"",Instructions!$B$18)</f>
        <v/>
      </c>
      <c r="C590" s="118" t="str">
        <f>IF(ISBLANK('Exhibit B Measures'!$D$20),"",'Exhibit B Measures'!$D$20)</f>
        <v/>
      </c>
      <c r="D590" s="95" t="str">
        <f>IF(ISBLANK('Exhibit B Measures'!$B$20),"",'Exhibit B Measures'!$B$20)</f>
        <v/>
      </c>
      <c r="E590" s="95" t="str">
        <f>IF(ISBLANK('Exhibit B Measures'!$C$20),"",'Exhibit B Measures'!$C$20)</f>
        <v/>
      </c>
      <c r="F590" t="str">
        <f>IF(ISBLANK('Exhibit B Measures'!$E$20),"",'Exhibit B Measures'!$E$20)</f>
        <v/>
      </c>
      <c r="G590" t="s">
        <v>767</v>
      </c>
      <c r="H590" t="str">
        <f>IF(ISBLANK('Exhibit B Measures'!$F$20),"",'Exhibit B Measures'!$F$20)</f>
        <v/>
      </c>
      <c r="I590" t="s">
        <v>253</v>
      </c>
      <c r="J590" t="str">
        <f>IF('Exhibit B Measures'!$H$20="Count",'Exhibit B Measures'!$I$20,"")</f>
        <v/>
      </c>
      <c r="L590" s="98" t="str">
        <f>IF('Exhibit B Measures'!$H$20="Percent",'Exhibit B Measures'!$I$20,"")</f>
        <v/>
      </c>
      <c r="M590" t="str">
        <f>IF(ISBLANK('Exhibit B Measures'!$J$20),"",'Exhibit B Measures'!$J$20)</f>
        <v/>
      </c>
      <c r="N590" t="str">
        <f>IF(ISBLANK('Exhibit B Measures'!$K$20),"",'Exhibit B Measures'!$K$20)</f>
        <v/>
      </c>
    </row>
    <row r="591" spans="1:14" x14ac:dyDescent="0.25">
      <c r="A591" t="str">
        <f>IF(ISBLANK(Instructions!$B$17),"",Instructions!$B$17)</f>
        <v/>
      </c>
      <c r="B591" t="str">
        <f>IF(ISBLANK(Instructions!$B$18),"",Instructions!$B$18)</f>
        <v/>
      </c>
      <c r="C591" s="118" t="str">
        <f>IF(ISBLANK('Exhibit B Measures'!$D$21),"",'Exhibit B Measures'!$D$21)</f>
        <v/>
      </c>
      <c r="D591" s="95" t="str">
        <f>IF(ISBLANK('Exhibit B Measures'!$B$21),"",'Exhibit B Measures'!$B$21)</f>
        <v/>
      </c>
      <c r="E591" s="95" t="str">
        <f>IF(ISBLANK('Exhibit B Measures'!$C$21),"",'Exhibit B Measures'!$C$21)</f>
        <v/>
      </c>
      <c r="F591" t="str">
        <f>IF(ISBLANK('Exhibit B Measures'!$E$21),"",'Exhibit B Measures'!$E$21)</f>
        <v/>
      </c>
      <c r="G591" t="s">
        <v>768</v>
      </c>
      <c r="H591" t="str">
        <f>IF(ISBLANK('Exhibit B Measures'!$F$21),"",'Exhibit B Measures'!$F$21)</f>
        <v/>
      </c>
      <c r="I591" t="s">
        <v>253</v>
      </c>
      <c r="J591" t="str">
        <f>IF('Exhibit B Measures'!$H$21="Count",'Exhibit B Measures'!$I$21,"")</f>
        <v/>
      </c>
      <c r="L591" s="98" t="str">
        <f>IF('Exhibit B Measures'!$H$21="Percent",'Exhibit B Measures'!$I$21,"")</f>
        <v/>
      </c>
      <c r="M591" t="str">
        <f>IF(ISBLANK('Exhibit B Measures'!$J$21),"",'Exhibit B Measures'!$J$21)</f>
        <v/>
      </c>
      <c r="N591" t="str">
        <f>IF(ISBLANK('Exhibit B Measures'!$K$21),"",'Exhibit B Measures'!$K$21)</f>
        <v/>
      </c>
    </row>
    <row r="592" spans="1:14" x14ac:dyDescent="0.25">
      <c r="A592" t="str">
        <f>IF(ISBLANK(Instructions!$B$17),"",Instructions!$B$17)</f>
        <v/>
      </c>
      <c r="B592" t="str">
        <f>IF(ISBLANK(Instructions!$B$18),"",Instructions!$B$18)</f>
        <v/>
      </c>
      <c r="C592" s="118" t="str">
        <f>IF(ISBLANK('Exhibit B Measures'!$D$22),"",'Exhibit B Measures'!$D$22)</f>
        <v/>
      </c>
      <c r="D592" s="95" t="str">
        <f>IF(ISBLANK('Exhibit B Measures'!$B$22),"",'Exhibit B Measures'!$B$22)</f>
        <v/>
      </c>
      <c r="E592" s="95" t="str">
        <f>IF(ISBLANK('Exhibit B Measures'!$C$22),"",'Exhibit B Measures'!$C$22)</f>
        <v/>
      </c>
      <c r="F592" t="str">
        <f>IF(ISBLANK('Exhibit B Measures'!$E$22),"",'Exhibit B Measures'!$E$22)</f>
        <v/>
      </c>
      <c r="G592" t="s">
        <v>769</v>
      </c>
      <c r="H592" t="str">
        <f>IF(ISBLANK('Exhibit B Measures'!$F$22),"",'Exhibit B Measures'!$F$22)</f>
        <v/>
      </c>
      <c r="I592" t="s">
        <v>253</v>
      </c>
      <c r="J592" t="str">
        <f>IF('Exhibit B Measures'!$H$22="Count",'Exhibit B Measures'!$I$22,"")</f>
        <v/>
      </c>
      <c r="L592" s="98" t="str">
        <f>IF('Exhibit B Measures'!$H$22="Percent",'Exhibit B Measures'!$I$22,"")</f>
        <v/>
      </c>
      <c r="M592" t="str">
        <f>IF(ISBLANK('Exhibit B Measures'!$J$22),"",'Exhibit B Measures'!$J$22)</f>
        <v/>
      </c>
      <c r="N592" t="str">
        <f>IF(ISBLANK('Exhibit B Measures'!$K$22),"",'Exhibit B Measures'!$K$22)</f>
        <v/>
      </c>
    </row>
    <row r="593" spans="1:14" x14ac:dyDescent="0.25">
      <c r="A593" t="str">
        <f>IF(ISBLANK(Instructions!$B$17),"",Instructions!$B$17)</f>
        <v/>
      </c>
      <c r="B593" t="str">
        <f>IF(ISBLANK(Instructions!$B$18),"",Instructions!$B$18)</f>
        <v/>
      </c>
      <c r="C593" s="118" t="str">
        <f>IF(ISBLANK('Exhibit B Measures'!$D$23),"",'Exhibit B Measures'!$D$23)</f>
        <v/>
      </c>
      <c r="D593" s="95" t="str">
        <f>IF(ISBLANK('Exhibit B Measures'!$B$23),"",'Exhibit B Measures'!$B$23)</f>
        <v/>
      </c>
      <c r="E593" s="95" t="str">
        <f>IF(ISBLANK('Exhibit B Measures'!$C$23),"",'Exhibit B Measures'!$C$23)</f>
        <v/>
      </c>
      <c r="F593" t="str">
        <f>IF(ISBLANK('Exhibit B Measures'!$E$23),"",'Exhibit B Measures'!$E$23)</f>
        <v/>
      </c>
      <c r="G593" t="s">
        <v>770</v>
      </c>
      <c r="H593" t="str">
        <f>IF(ISBLANK('Exhibit B Measures'!$F$23),"",'Exhibit B Measures'!$F$23)</f>
        <v/>
      </c>
      <c r="I593" t="s">
        <v>253</v>
      </c>
      <c r="J593" t="str">
        <f>IF('Exhibit B Measures'!$H$23="Count",'Exhibit B Measures'!$I$23,"")</f>
        <v/>
      </c>
      <c r="L593" s="98" t="str">
        <f>IF('Exhibit B Measures'!$H$23="Percent",'Exhibit B Measures'!$I$23,"")</f>
        <v/>
      </c>
      <c r="M593" t="str">
        <f>IF(ISBLANK('Exhibit B Measures'!$J$23),"",'Exhibit B Measures'!$J$23)</f>
        <v/>
      </c>
      <c r="N593" t="str">
        <f>IF(ISBLANK('Exhibit B Measures'!$K$23),"",'Exhibit B Measures'!$K$23)</f>
        <v/>
      </c>
    </row>
    <row r="594" spans="1:14" x14ac:dyDescent="0.25">
      <c r="A594" t="str">
        <f>IF(ISBLANK(Instructions!$B$17),"",Instructions!$B$17)</f>
        <v/>
      </c>
      <c r="B594" t="str">
        <f>IF(ISBLANK(Instructions!$B$18),"",Instructions!$B$18)</f>
        <v/>
      </c>
      <c r="C594" s="118" t="str">
        <f>IF(ISBLANK('Exhibit B Measures'!$D$24),"",'Exhibit B Measures'!$D$24)</f>
        <v/>
      </c>
      <c r="D594" s="95" t="str">
        <f>IF(ISBLANK('Exhibit B Measures'!$B$24),"",'Exhibit B Measures'!$B$24)</f>
        <v/>
      </c>
      <c r="E594" s="95" t="str">
        <f>IF(ISBLANK('Exhibit B Measures'!$C$24),"",'Exhibit B Measures'!$C$24)</f>
        <v/>
      </c>
      <c r="F594" t="str">
        <f>IF(ISBLANK('Exhibit B Measures'!$E$24),"",'Exhibit B Measures'!$E$24)</f>
        <v/>
      </c>
      <c r="G594" t="s">
        <v>771</v>
      </c>
      <c r="H594" t="str">
        <f>IF(ISBLANK('Exhibit B Measures'!$F$24),"",'Exhibit B Measures'!$F$24)</f>
        <v/>
      </c>
      <c r="I594" t="s">
        <v>253</v>
      </c>
      <c r="J594" t="str">
        <f>IF('Exhibit B Measures'!$H$24="Count",'Exhibit B Measures'!$I$24,"")</f>
        <v/>
      </c>
      <c r="L594" s="98" t="str">
        <f>IF('Exhibit B Measures'!$H$24="Percent",'Exhibit B Measures'!$I$24,"")</f>
        <v/>
      </c>
      <c r="M594" t="str">
        <f>IF(ISBLANK('Exhibit B Measures'!$J$24),"",'Exhibit B Measures'!$J$24)</f>
        <v/>
      </c>
      <c r="N594" t="str">
        <f>IF(ISBLANK('Exhibit B Measures'!$K$24),"",'Exhibit B Measures'!$K$24)</f>
        <v/>
      </c>
    </row>
    <row r="595" spans="1:14" x14ac:dyDescent="0.25">
      <c r="A595" t="str">
        <f>IF(ISBLANK(Instructions!$B$17),"",Instructions!$B$17)</f>
        <v/>
      </c>
      <c r="B595" t="str">
        <f>IF(ISBLANK(Instructions!$B$18),"",Instructions!$B$18)</f>
        <v/>
      </c>
      <c r="C595" s="118" t="str">
        <f>IF(ISBLANK('Exhibit B Measures'!$D$25),"",'Exhibit B Measures'!$D$25)</f>
        <v/>
      </c>
      <c r="D595" s="95" t="str">
        <f>IF(ISBLANK('Exhibit B Measures'!$B$25),"",'Exhibit B Measures'!$B$25)</f>
        <v/>
      </c>
      <c r="E595" s="95" t="str">
        <f>IF(ISBLANK('Exhibit B Measures'!$C$25),"",'Exhibit B Measures'!$C$25)</f>
        <v/>
      </c>
      <c r="F595" t="str">
        <f>IF(ISBLANK('Exhibit B Measures'!$E$25),"",'Exhibit B Measures'!$E$25)</f>
        <v/>
      </c>
      <c r="G595" t="s">
        <v>772</v>
      </c>
      <c r="H595" t="str">
        <f>IF(ISBLANK('Exhibit B Measures'!$F$25),"",'Exhibit B Measures'!$F$25)</f>
        <v/>
      </c>
      <c r="I595" t="s">
        <v>253</v>
      </c>
      <c r="J595" t="str">
        <f>IF('Exhibit B Measures'!$H$25="Count",'Exhibit B Measures'!$I$25,"")</f>
        <v/>
      </c>
      <c r="L595" s="98" t="str">
        <f>IF('Exhibit B Measures'!$H$25="Percent",'Exhibit B Measures'!$I$25,"")</f>
        <v/>
      </c>
      <c r="M595" t="str">
        <f>IF(ISBLANK('Exhibit B Measures'!$J$25),"",'Exhibit B Measures'!$J$25)</f>
        <v/>
      </c>
      <c r="N595" t="str">
        <f>IF(ISBLANK('Exhibit B Measures'!$K$25),"",'Exhibit B Measures'!$K$25)</f>
        <v/>
      </c>
    </row>
    <row r="596" spans="1:14" x14ac:dyDescent="0.25">
      <c r="A596" t="str">
        <f>IF(ISBLANK(Instructions!$B$17),"",Instructions!$B$17)</f>
        <v/>
      </c>
      <c r="B596" t="str">
        <f>IF(ISBLANK(Instructions!$B$18),"",Instructions!$B$18)</f>
        <v/>
      </c>
      <c r="C596" s="118" t="str">
        <f>IF(ISBLANK('Exhibit B Measures'!$D$26),"",'Exhibit B Measures'!$D$26)</f>
        <v/>
      </c>
      <c r="D596" s="95" t="str">
        <f>IF(ISBLANK('Exhibit B Measures'!$B$26),"",'Exhibit B Measures'!$B$26)</f>
        <v/>
      </c>
      <c r="E596" s="95" t="str">
        <f>IF(ISBLANK('Exhibit B Measures'!$C$26),"",'Exhibit B Measures'!$C$26)</f>
        <v/>
      </c>
      <c r="F596" t="str">
        <f>IF(ISBLANK('Exhibit B Measures'!$E$26),"",'Exhibit B Measures'!$E$26)</f>
        <v/>
      </c>
      <c r="G596" t="s">
        <v>773</v>
      </c>
      <c r="H596" t="str">
        <f>IF(ISBLANK('Exhibit B Measures'!$F$26),"",'Exhibit B Measures'!$F$26)</f>
        <v/>
      </c>
      <c r="I596" t="s">
        <v>253</v>
      </c>
      <c r="J596" t="str">
        <f>IF('Exhibit B Measures'!$H$26="Count",'Exhibit B Measures'!$I$26,"")</f>
        <v/>
      </c>
      <c r="L596" s="98" t="str">
        <f>IF('Exhibit B Measures'!$H$26="Percent",'Exhibit B Measures'!$I$26,"")</f>
        <v/>
      </c>
      <c r="M596" t="str">
        <f>IF(ISBLANK('Exhibit B Measures'!$J$26),"",'Exhibit B Measures'!$J$26)</f>
        <v/>
      </c>
      <c r="N596" t="str">
        <f>IF(ISBLANK('Exhibit B Measures'!$K$26),"",'Exhibit B Measures'!$K$26)</f>
        <v/>
      </c>
    </row>
    <row r="597" spans="1:14" x14ac:dyDescent="0.25">
      <c r="A597" t="str">
        <f>IF(ISBLANK(Instructions!$B$17),"",Instructions!$B$17)</f>
        <v/>
      </c>
      <c r="B597" t="str">
        <f>IF(ISBLANK(Instructions!$B$18),"",Instructions!$B$18)</f>
        <v/>
      </c>
      <c r="C597" s="118" t="str">
        <f>IF(ISBLANK('Exhibit B Measures'!$D$27),"",'Exhibit B Measures'!$D$27)</f>
        <v/>
      </c>
      <c r="D597" s="95" t="str">
        <f>IF(ISBLANK('Exhibit B Measures'!$B$27),"",'Exhibit B Measures'!$B$27)</f>
        <v/>
      </c>
      <c r="E597" s="95" t="str">
        <f>IF(ISBLANK('Exhibit B Measures'!$C$27),"",'Exhibit B Measures'!$C$27)</f>
        <v/>
      </c>
      <c r="F597" t="str">
        <f>IF(ISBLANK('Exhibit B Measures'!$E$27),"",'Exhibit B Measures'!$E$27)</f>
        <v/>
      </c>
      <c r="G597" t="s">
        <v>774</v>
      </c>
      <c r="H597" t="str">
        <f>IF(ISBLANK('Exhibit B Measures'!$F$27),"",'Exhibit B Measures'!$F$27)</f>
        <v/>
      </c>
      <c r="I597" t="s">
        <v>253</v>
      </c>
      <c r="J597" t="str">
        <f>IF('Exhibit B Measures'!$H$27="Count",'Exhibit B Measures'!$I$27,"")</f>
        <v/>
      </c>
      <c r="L597" s="98" t="str">
        <f>IF('Exhibit B Measures'!$H$27="Percent",'Exhibit B Measures'!$I$27,"")</f>
        <v/>
      </c>
      <c r="M597" t="str">
        <f>IF(ISBLANK('Exhibit B Measures'!$J$27),"",'Exhibit B Measures'!$J$27)</f>
        <v/>
      </c>
      <c r="N597" t="str">
        <f>IF(ISBLANK('Exhibit B Measures'!$K$27),"",'Exhibit B Measures'!$K$27)</f>
        <v/>
      </c>
    </row>
    <row r="598" spans="1:14" x14ac:dyDescent="0.25">
      <c r="A598" t="str">
        <f>IF(ISBLANK(Instructions!$B$17),"",Instructions!$B$17)</f>
        <v/>
      </c>
      <c r="B598" t="str">
        <f>IF(ISBLANK(Instructions!$B$18),"",Instructions!$B$18)</f>
        <v/>
      </c>
      <c r="C598" s="118" t="str">
        <f>IF(ISBLANK('Exhibit B Measures'!$D$28),"",'Exhibit B Measures'!$D$28)</f>
        <v/>
      </c>
      <c r="D598" s="95" t="str">
        <f>IF(ISBLANK('Exhibit B Measures'!$B$28),"",'Exhibit B Measures'!$B$28)</f>
        <v/>
      </c>
      <c r="E598" s="95" t="str">
        <f>IF(ISBLANK('Exhibit B Measures'!$C$28),"",'Exhibit B Measures'!$C$28)</f>
        <v/>
      </c>
      <c r="F598" t="str">
        <f>IF(ISBLANK('Exhibit B Measures'!$E$28),"",'Exhibit B Measures'!$E$28)</f>
        <v/>
      </c>
      <c r="G598" t="s">
        <v>775</v>
      </c>
      <c r="H598" t="str">
        <f>IF(ISBLANK('Exhibit B Measures'!$F$28),"",'Exhibit B Measures'!$F$28)</f>
        <v/>
      </c>
      <c r="I598" t="s">
        <v>253</v>
      </c>
      <c r="J598" t="str">
        <f>IF('Exhibit B Measures'!$H$28="Count",'Exhibit B Measures'!$I$28,"")</f>
        <v/>
      </c>
      <c r="L598" s="98" t="str">
        <f>IF('Exhibit B Measures'!$H$28="Percent",'Exhibit B Measures'!$I$28,"")</f>
        <v/>
      </c>
      <c r="M598" t="str">
        <f>IF(ISBLANK('Exhibit B Measures'!$J$28),"",'Exhibit B Measures'!$J$28)</f>
        <v/>
      </c>
      <c r="N598" t="str">
        <f>IF(ISBLANK('Exhibit B Measures'!$K$28),"",'Exhibit B Measures'!$K$28)</f>
        <v/>
      </c>
    </row>
    <row r="599" spans="1:14" x14ac:dyDescent="0.25">
      <c r="A599" t="str">
        <f>IF(ISBLANK(Instructions!$B$17),"",Instructions!$B$17)</f>
        <v/>
      </c>
      <c r="B599" t="str">
        <f>IF(ISBLANK(Instructions!$B$18),"",Instructions!$B$18)</f>
        <v/>
      </c>
      <c r="C599" s="118" t="str">
        <f>IF(ISBLANK('Exhibit B Measures'!$D$29),"",'Exhibit B Measures'!$D$29)</f>
        <v/>
      </c>
      <c r="D599" s="95" t="str">
        <f>IF(ISBLANK('Exhibit B Measures'!$B$29),"",'Exhibit B Measures'!$B$29)</f>
        <v/>
      </c>
      <c r="E599" s="95" t="str">
        <f>IF(ISBLANK('Exhibit B Measures'!$C$29),"",'Exhibit B Measures'!$C$29)</f>
        <v/>
      </c>
      <c r="F599" t="str">
        <f>IF(ISBLANK('Exhibit B Measures'!$E$29),"",'Exhibit B Measures'!$E$29)</f>
        <v/>
      </c>
      <c r="G599" t="s">
        <v>776</v>
      </c>
      <c r="H599" t="str">
        <f>IF(ISBLANK('Exhibit B Measures'!$F$29),"",'Exhibit B Measures'!$F$29)</f>
        <v/>
      </c>
      <c r="I599" t="s">
        <v>253</v>
      </c>
      <c r="J599" t="str">
        <f>IF('Exhibit B Measures'!$H$29="Count",'Exhibit B Measures'!$I$29,"")</f>
        <v/>
      </c>
      <c r="L599" s="98" t="str">
        <f>IF('Exhibit B Measures'!$H$29="Percent",'Exhibit B Measures'!$I$29,"")</f>
        <v/>
      </c>
      <c r="M599" t="str">
        <f>IF(ISBLANK('Exhibit B Measures'!$J$29),"",'Exhibit B Measures'!$J$29)</f>
        <v/>
      </c>
      <c r="N599" t="str">
        <f>IF(ISBLANK('Exhibit B Measures'!$K$29),"",'Exhibit B Measures'!$K$29)</f>
        <v/>
      </c>
    </row>
    <row r="600" spans="1:14" x14ac:dyDescent="0.25">
      <c r="A600" t="str">
        <f>IF(ISBLANK(Instructions!$B$17),"",Instructions!$B$17)</f>
        <v/>
      </c>
      <c r="B600" t="str">
        <f>IF(ISBLANK(Instructions!$B$18),"",Instructions!$B$18)</f>
        <v/>
      </c>
      <c r="C600" s="118" t="str">
        <f>IF(ISBLANK('Exhibit B Measures'!$D$30),"",'Exhibit B Measures'!$D$30)</f>
        <v/>
      </c>
      <c r="D600" s="95" t="str">
        <f>IF(ISBLANK('Exhibit B Measures'!$B$30),"",'Exhibit B Measures'!$B$30)</f>
        <v/>
      </c>
      <c r="E600" s="95" t="str">
        <f>IF(ISBLANK('Exhibit B Measures'!$C$30),"",'Exhibit B Measures'!$C$30)</f>
        <v/>
      </c>
      <c r="F600" t="str">
        <f>IF(ISBLANK('Exhibit B Measures'!$E$30),"",'Exhibit B Measures'!$E$30)</f>
        <v/>
      </c>
      <c r="G600" t="s">
        <v>777</v>
      </c>
      <c r="H600" t="str">
        <f>IF(ISBLANK('Exhibit B Measures'!$F$30),"",'Exhibit B Measures'!$F$30)</f>
        <v/>
      </c>
      <c r="I600" t="s">
        <v>253</v>
      </c>
      <c r="J600" t="str">
        <f>IF('Exhibit B Measures'!$H$30="Count",'Exhibit B Measures'!$I$30,"")</f>
        <v/>
      </c>
      <c r="L600" s="98" t="str">
        <f>IF('Exhibit B Measures'!$H$30="Percent",'Exhibit B Measures'!I30,"")</f>
        <v/>
      </c>
      <c r="M600" t="str">
        <f>IF(ISBLANK('Exhibit B Measures'!$J$30),"",'Exhibit B Measures'!$J$30)</f>
        <v/>
      </c>
      <c r="N600" t="str">
        <f>IF(ISBLANK('Exhibit B Measures'!$K$30),"",'Exhibit B Measures'!$K$30)</f>
        <v/>
      </c>
    </row>
    <row r="601" spans="1:14" x14ac:dyDescent="0.25">
      <c r="A601" t="str">
        <f>IF(ISBLANK(Instructions!$B$17),"",Instructions!$B$17)</f>
        <v/>
      </c>
      <c r="B601" t="str">
        <f>IF(ISBLANK(Instructions!$B$18),"",Instructions!$B$18)</f>
        <v/>
      </c>
      <c r="C601" s="118" t="str">
        <f>IF(ISBLANK('Exhibit B Measures'!$D$31),"",'Exhibit B Measures'!$D$31)</f>
        <v/>
      </c>
      <c r="D601" s="95" t="str">
        <f>IF(ISBLANK('Exhibit B Measures'!$B$31),"",'Exhibit B Measures'!$B$31)</f>
        <v/>
      </c>
      <c r="E601" s="95" t="str">
        <f>IF(ISBLANK('Exhibit B Measures'!$C$31),"",'Exhibit B Measures'!$C$31)</f>
        <v/>
      </c>
      <c r="F601" t="str">
        <f>IF(ISBLANK('Exhibit B Measures'!$E$31),"",'Exhibit B Measures'!$E$31)</f>
        <v/>
      </c>
      <c r="G601" t="s">
        <v>778</v>
      </c>
      <c r="H601" t="str">
        <f>IF(ISBLANK('Exhibit B Measures'!$F$31),"",'Exhibit B Measures'!$F$31)</f>
        <v/>
      </c>
      <c r="I601" t="s">
        <v>253</v>
      </c>
      <c r="J601" t="str">
        <f>IF('Exhibit B Measures'!$H$31="Count",'Exhibit B Measures'!$I$31,"")</f>
        <v/>
      </c>
      <c r="L601" s="98" t="str">
        <f>IF('Exhibit B Measures'!H31="Percent",'Exhibit B Measures'!$I$31,"")</f>
        <v/>
      </c>
      <c r="M601" t="str">
        <f>IF(ISBLANK('Exhibit B Measures'!$J$31),"",'Exhibit B Measures'!$J$31)</f>
        <v/>
      </c>
      <c r="N601" t="str">
        <f>IF(ISBLANK('Exhibit B Measures'!$K$31),"",'Exhibit B Measures'!$K$31)</f>
        <v/>
      </c>
    </row>
    <row r="602" spans="1:14" x14ac:dyDescent="0.25">
      <c r="A602" t="str">
        <f>IF(ISBLANK(Instructions!$B$17),"",Instructions!$B$17)</f>
        <v/>
      </c>
      <c r="B602" t="str">
        <f>IF(ISBLANK(Instructions!$B$18),"",Instructions!$B$18)</f>
        <v/>
      </c>
      <c r="C602" s="118" t="str">
        <f>IF(ISBLANK('Exhibit B Measures'!$D$32),"",'Exhibit B Measures'!$D$32)</f>
        <v/>
      </c>
      <c r="D602" s="95" t="str">
        <f>IF(ISBLANK('Exhibit B Measures'!$B$32),"",'Exhibit B Measures'!$B$32)</f>
        <v/>
      </c>
      <c r="E602" s="95" t="str">
        <f>IF(ISBLANK('Exhibit B Measures'!$C$32),"",'Exhibit B Measures'!$C$32)</f>
        <v/>
      </c>
      <c r="F602" t="str">
        <f>IF(ISBLANK('Exhibit B Measures'!$E$32),"",'Exhibit B Measures'!$E$32)</f>
        <v/>
      </c>
      <c r="G602" t="s">
        <v>779</v>
      </c>
      <c r="H602" t="str">
        <f>IF(ISBLANK('Exhibit B Measures'!$F$32),"",'Exhibit B Measures'!$F$32)</f>
        <v/>
      </c>
      <c r="I602" t="s">
        <v>253</v>
      </c>
      <c r="J602" t="str">
        <f>IF('Exhibit B Measures'!$H$32="Count",'Exhibit B Measures'!$I$32,"")</f>
        <v/>
      </c>
      <c r="L602" s="98" t="str">
        <f>IF('Exhibit B Measures'!$H$32="Percent",'Exhibit B Measures'!$I$32,"")</f>
        <v/>
      </c>
      <c r="M602" t="str">
        <f>IF(ISBLANK('Exhibit B Measures'!$J$32),"",'Exhibit B Measures'!$J$32)</f>
        <v/>
      </c>
      <c r="N602" t="str">
        <f>IF(ISBLANK('Exhibit B Measures'!$K$32),"",'Exhibit B Measures'!$K$32)</f>
        <v/>
      </c>
    </row>
    <row r="603" spans="1:14" x14ac:dyDescent="0.25">
      <c r="A603" t="str">
        <f>IF(ISBLANK(Instructions!$B$17),"",Instructions!$B$17)</f>
        <v/>
      </c>
      <c r="B603" t="str">
        <f>IF(ISBLANK(Instructions!$B$18),"",Instructions!$B$18)</f>
        <v/>
      </c>
      <c r="C603" s="118" t="str">
        <f>IF(ISBLANK('Exhibit B Measures'!$D$33),"",'Exhibit B Measures'!$D$33)</f>
        <v/>
      </c>
      <c r="D603" s="95" t="str">
        <f>IF(ISBLANK('Exhibit B Measures'!$B$33),"",'Exhibit B Measures'!$B$33)</f>
        <v/>
      </c>
      <c r="E603" s="95" t="str">
        <f>IF(ISBLANK('Exhibit B Measures'!$C$33),"",'Exhibit B Measures'!$C$33)</f>
        <v/>
      </c>
      <c r="F603" t="str">
        <f>IF(ISBLANK('Exhibit B Measures'!$E$33),"",'Exhibit B Measures'!$E$33)</f>
        <v/>
      </c>
      <c r="G603" t="s">
        <v>780</v>
      </c>
      <c r="H603" t="str">
        <f>IF(ISBLANK('Exhibit B Measures'!$F$33),"",'Exhibit B Measures'!$F$33)</f>
        <v/>
      </c>
      <c r="I603" t="s">
        <v>253</v>
      </c>
      <c r="J603" t="str">
        <f>IF('Exhibit B Measures'!$H$33="Count",'Exhibit B Measures'!$I$33,"")</f>
        <v/>
      </c>
      <c r="L603" s="98" t="str">
        <f>IF('Exhibit B Measures'!$H$33="Percent",'Exhibit B Measures'!$I$33,"")</f>
        <v/>
      </c>
      <c r="M603" t="str">
        <f>IF(ISBLANK('Exhibit B Measures'!$J$33),"",'Exhibit B Measures'!$J$33)</f>
        <v/>
      </c>
      <c r="N603" t="str">
        <f>IF(ISBLANK('Exhibit B Measures'!$K$33),"",'Exhibit B Measures'!$K$33)</f>
        <v/>
      </c>
    </row>
    <row r="604" spans="1:14" x14ac:dyDescent="0.25">
      <c r="A604" t="str">
        <f>IF(ISBLANK(Instructions!$B$17),"",Instructions!$B$17)</f>
        <v/>
      </c>
      <c r="B604" t="str">
        <f>IF(ISBLANK(Instructions!$B$18),"",Instructions!$B$18)</f>
        <v/>
      </c>
    </row>
    <row r="605" spans="1:14" x14ac:dyDescent="0.25">
      <c r="A605" t="str">
        <f>IF(ISBLANK(Instructions!$B$17),"",Instructions!$B$17)</f>
        <v/>
      </c>
      <c r="B605" t="str">
        <f>IF(ISBLANK(Instructions!$B$18),"",Instructions!$B$18)</f>
        <v/>
      </c>
    </row>
    <row r="606" spans="1:14" x14ac:dyDescent="0.25">
      <c r="A606" t="str">
        <f>IF(ISBLANK(Instructions!$B$17),"",Instructions!$B$17)</f>
        <v/>
      </c>
      <c r="B606" t="str">
        <f>IF(ISBLANK(Instructions!$B$18),"",Instructions!$B$18)</f>
        <v/>
      </c>
    </row>
    <row r="607" spans="1:14" x14ac:dyDescent="0.25">
      <c r="A607" t="str">
        <f>IF(ISBLANK(Instructions!$B$17),"",Instructions!$B$17)</f>
        <v/>
      </c>
      <c r="B607" t="str">
        <f>IF(ISBLANK(Instructions!$B$18),"",Instructions!$B$18)</f>
        <v/>
      </c>
    </row>
    <row r="608" spans="1:14" x14ac:dyDescent="0.25">
      <c r="A608" t="str">
        <f>IF(ISBLANK(Instructions!$B$17),"",Instructions!$B$17)</f>
        <v/>
      </c>
      <c r="B608" t="str">
        <f>IF(ISBLANK(Instructions!$B$18),"",Instructions!$B$18)</f>
        <v/>
      </c>
    </row>
    <row r="609" spans="1:2" x14ac:dyDescent="0.25">
      <c r="A609" t="str">
        <f>IF(ISBLANK(Instructions!$B$17),"",Instructions!$B$17)</f>
        <v/>
      </c>
      <c r="B609" t="str">
        <f>IF(ISBLANK(Instructions!$B$18),"",Instructions!$B$18)</f>
        <v/>
      </c>
    </row>
    <row r="610" spans="1:2" x14ac:dyDescent="0.25">
      <c r="A610" t="str">
        <f>IF(ISBLANK(Instructions!$B$17),"",Instructions!$B$17)</f>
        <v/>
      </c>
      <c r="B610" t="str">
        <f>IF(ISBLANK(Instructions!$B$18),"",Instructions!$B$18)</f>
        <v/>
      </c>
    </row>
    <row r="611" spans="1:2" x14ac:dyDescent="0.25">
      <c r="A611" t="str">
        <f>IF(ISBLANK(Instructions!$B$17),"",Instructions!$B$17)</f>
        <v/>
      </c>
      <c r="B611" t="str">
        <f>IF(ISBLANK(Instructions!$B$18),"",Instructions!$B$18)</f>
        <v/>
      </c>
    </row>
    <row r="612" spans="1:2" x14ac:dyDescent="0.25">
      <c r="A612" t="str">
        <f>IF(ISBLANK(Instructions!$B$17),"",Instructions!$B$17)</f>
        <v/>
      </c>
      <c r="B612" t="str">
        <f>IF(ISBLANK(Instructions!$B$18),"",Instructions!$B$18)</f>
        <v/>
      </c>
    </row>
    <row r="613" spans="1:2" x14ac:dyDescent="0.25">
      <c r="A613" t="str">
        <f>IF(ISBLANK(Instructions!$B$17),"",Instructions!$B$17)</f>
        <v/>
      </c>
      <c r="B613" t="str">
        <f>IF(ISBLANK(Instructions!$B$18),"",Instructions!$B$18)</f>
        <v/>
      </c>
    </row>
    <row r="614" spans="1:2" x14ac:dyDescent="0.25">
      <c r="A614" t="str">
        <f>IF(ISBLANK(Instructions!$B$17),"",Instructions!$B$17)</f>
        <v/>
      </c>
      <c r="B614" t="str">
        <f>IF(ISBLANK(Instructions!$B$18),"",Instructions!$B$18)</f>
        <v/>
      </c>
    </row>
    <row r="615" spans="1:2" x14ac:dyDescent="0.25">
      <c r="A615" t="str">
        <f>IF(ISBLANK(Instructions!$B$17),"",Instructions!$B$17)</f>
        <v/>
      </c>
      <c r="B615" t="str">
        <f>IF(ISBLANK(Instructions!$B$18),"",Instructions!$B$18)</f>
        <v/>
      </c>
    </row>
    <row r="616" spans="1:2" x14ac:dyDescent="0.25">
      <c r="A616" t="str">
        <f>IF(ISBLANK(Instructions!$B$17),"",Instructions!$B$17)</f>
        <v/>
      </c>
      <c r="B616" t="str">
        <f>IF(ISBLANK(Instructions!$B$18),"",Instructions!$B$18)</f>
        <v/>
      </c>
    </row>
    <row r="617" spans="1:2" x14ac:dyDescent="0.25">
      <c r="A617" t="str">
        <f>IF(ISBLANK(Instructions!$B$17),"",Instructions!$B$17)</f>
        <v/>
      </c>
      <c r="B617" t="str">
        <f>IF(ISBLANK(Instructions!$B$18),"",Instructions!$B$18)</f>
        <v/>
      </c>
    </row>
    <row r="618" spans="1:2" x14ac:dyDescent="0.25">
      <c r="A618" t="str">
        <f>IF(ISBLANK(Instructions!$B$17),"",Instructions!$B$17)</f>
        <v/>
      </c>
      <c r="B618" t="str">
        <f>IF(ISBLANK(Instructions!$B$18),"",Instructions!$B$18)</f>
        <v/>
      </c>
    </row>
    <row r="619" spans="1:2" x14ac:dyDescent="0.25">
      <c r="A619" t="str">
        <f>IF(ISBLANK(Instructions!$B$17),"",Instructions!$B$17)</f>
        <v/>
      </c>
      <c r="B619" t="str">
        <f>IF(ISBLANK(Instructions!$B$18),"",Instructions!$B$18)</f>
        <v/>
      </c>
    </row>
    <row r="620" spans="1:2" x14ac:dyDescent="0.25">
      <c r="A620" t="str">
        <f>IF(ISBLANK(Instructions!$B$17),"",Instructions!$B$17)</f>
        <v/>
      </c>
      <c r="B620" t="str">
        <f>IF(ISBLANK(Instructions!$B$18),"",Instructions!$B$18)</f>
        <v/>
      </c>
    </row>
    <row r="621" spans="1:2" x14ac:dyDescent="0.25">
      <c r="A621" t="str">
        <f>IF(ISBLANK(Instructions!$B$17),"",Instructions!$B$17)</f>
        <v/>
      </c>
      <c r="B621" t="str">
        <f>IF(ISBLANK(Instructions!$B$18),"",Instructions!$B$18)</f>
        <v/>
      </c>
    </row>
    <row r="622" spans="1:2" x14ac:dyDescent="0.25">
      <c r="A622" t="str">
        <f>IF(ISBLANK(Instructions!$B$17),"",Instructions!$B$17)</f>
        <v/>
      </c>
      <c r="B622" t="str">
        <f>IF(ISBLANK(Instructions!$B$18),"",Instructions!$B$18)</f>
        <v/>
      </c>
    </row>
    <row r="623" spans="1:2" x14ac:dyDescent="0.25">
      <c r="A623" t="str">
        <f>IF(ISBLANK(Instructions!$B$17),"",Instructions!$B$17)</f>
        <v/>
      </c>
      <c r="B623" t="str">
        <f>IF(ISBLANK(Instructions!$B$18),"",Instructions!$B$18)</f>
        <v/>
      </c>
    </row>
    <row r="624" spans="1:2" x14ac:dyDescent="0.25">
      <c r="A624" t="str">
        <f>IF(ISBLANK(Instructions!$B$17),"",Instructions!$B$17)</f>
        <v/>
      </c>
      <c r="B624" t="str">
        <f>IF(ISBLANK(Instructions!$B$18),"",Instructions!$B$18)</f>
        <v/>
      </c>
    </row>
    <row r="625" spans="1:2" x14ac:dyDescent="0.25">
      <c r="A625" t="str">
        <f>IF(ISBLANK(Instructions!$B$17),"",Instructions!$B$17)</f>
        <v/>
      </c>
      <c r="B625" t="str">
        <f>IF(ISBLANK(Instructions!$B$18),"",Instructions!$B$18)</f>
        <v/>
      </c>
    </row>
    <row r="626" spans="1:2" x14ac:dyDescent="0.25">
      <c r="A626" t="str">
        <f>IF(ISBLANK(Instructions!$B$17),"",Instructions!$B$17)</f>
        <v/>
      </c>
      <c r="B626" t="str">
        <f>IF(ISBLANK(Instructions!$B$18),"",Instructions!$B$18)</f>
        <v/>
      </c>
    </row>
    <row r="627" spans="1:2" x14ac:dyDescent="0.25">
      <c r="A627" t="str">
        <f>IF(ISBLANK(Instructions!$B$17),"",Instructions!$B$17)</f>
        <v/>
      </c>
      <c r="B627" t="str">
        <f>IF(ISBLANK(Instructions!$B$18),"",Instructions!$B$18)</f>
        <v/>
      </c>
    </row>
    <row r="628" spans="1:2" x14ac:dyDescent="0.25">
      <c r="A628" t="str">
        <f>IF(ISBLANK(Instructions!$B$17),"",Instructions!$B$17)</f>
        <v/>
      </c>
      <c r="B628" t="str">
        <f>IF(ISBLANK(Instructions!$B$18),"",Instructions!$B$18)</f>
        <v/>
      </c>
    </row>
    <row r="629" spans="1:2" x14ac:dyDescent="0.25">
      <c r="A629" t="str">
        <f>IF(ISBLANK(Instructions!$B$17),"",Instructions!$B$17)</f>
        <v/>
      </c>
      <c r="B629" t="str">
        <f>IF(ISBLANK(Instructions!$B$18),"",Instructions!$B$18)</f>
        <v/>
      </c>
    </row>
    <row r="630" spans="1:2" x14ac:dyDescent="0.25">
      <c r="A630" t="str">
        <f>IF(ISBLANK(Instructions!$B$17),"",Instructions!$B$17)</f>
        <v/>
      </c>
      <c r="B630" t="str">
        <f>IF(ISBLANK(Instructions!$B$18),"",Instructions!$B$18)</f>
        <v/>
      </c>
    </row>
    <row r="631" spans="1:2" x14ac:dyDescent="0.25">
      <c r="A631" t="str">
        <f>IF(ISBLANK(Instructions!$B$17),"",Instructions!$B$17)</f>
        <v/>
      </c>
      <c r="B631" t="str">
        <f>IF(ISBLANK(Instructions!$B$18),"",Instructions!$B$18)</f>
        <v/>
      </c>
    </row>
    <row r="632" spans="1:2" x14ac:dyDescent="0.25">
      <c r="A632" t="str">
        <f>IF(ISBLANK(Instructions!$B$17),"",Instructions!$B$17)</f>
        <v/>
      </c>
      <c r="B632" t="str">
        <f>IF(ISBLANK(Instructions!$B$18),"",Instructions!$B$18)</f>
        <v/>
      </c>
    </row>
    <row r="633" spans="1:2" x14ac:dyDescent="0.25">
      <c r="A633" t="str">
        <f>IF(ISBLANK(Instructions!$B$17),"",Instructions!$B$17)</f>
        <v/>
      </c>
      <c r="B633" t="str">
        <f>IF(ISBLANK(Instructions!$B$18),"",Instructions!$B$18)</f>
        <v/>
      </c>
    </row>
    <row r="634" spans="1:2" x14ac:dyDescent="0.25">
      <c r="A634" t="str">
        <f>IF(ISBLANK(Instructions!$B$17),"",Instructions!$B$17)</f>
        <v/>
      </c>
      <c r="B634" t="str">
        <f>IF(ISBLANK(Instructions!$B$18),"",Instructions!$B$18)</f>
        <v/>
      </c>
    </row>
    <row r="635" spans="1:2" x14ac:dyDescent="0.25">
      <c r="A635" t="str">
        <f>IF(ISBLANK(Instructions!$B$17),"",Instructions!$B$17)</f>
        <v/>
      </c>
      <c r="B635" t="str">
        <f>IF(ISBLANK(Instructions!$B$18),"",Instructions!$B$18)</f>
        <v/>
      </c>
    </row>
    <row r="636" spans="1:2" x14ac:dyDescent="0.25">
      <c r="A636" t="str">
        <f>IF(ISBLANK(Instructions!$B$17),"",Instructions!$B$17)</f>
        <v/>
      </c>
      <c r="B636" t="str">
        <f>IF(ISBLANK(Instructions!$B$18),"",Instructions!$B$18)</f>
        <v/>
      </c>
    </row>
    <row r="637" spans="1:2" x14ac:dyDescent="0.25">
      <c r="A637" t="str">
        <f>IF(ISBLANK(Instructions!$B$17),"",Instructions!$B$17)</f>
        <v/>
      </c>
      <c r="B637" t="str">
        <f>IF(ISBLANK(Instructions!$B$18),"",Instructions!$B$18)</f>
        <v/>
      </c>
    </row>
    <row r="638" spans="1:2" x14ac:dyDescent="0.25">
      <c r="A638" t="str">
        <f>IF(ISBLANK(Instructions!$B$17),"",Instructions!$B$17)</f>
        <v/>
      </c>
      <c r="B638" t="str">
        <f>IF(ISBLANK(Instructions!$B$18),"",Instructions!$B$18)</f>
        <v/>
      </c>
    </row>
    <row r="639" spans="1:2" x14ac:dyDescent="0.25">
      <c r="A639" t="str">
        <f>IF(ISBLANK(Instructions!$B$17),"",Instructions!$B$17)</f>
        <v/>
      </c>
      <c r="B639" t="str">
        <f>IF(ISBLANK(Instructions!$B$18),"",Instructions!$B$18)</f>
        <v/>
      </c>
    </row>
    <row r="640" spans="1:2" x14ac:dyDescent="0.25">
      <c r="A640" t="str">
        <f>IF(ISBLANK(Instructions!$B$17),"",Instructions!$B$17)</f>
        <v/>
      </c>
      <c r="B640" t="str">
        <f>IF(ISBLANK(Instructions!$B$18),"",Instructions!$B$18)</f>
        <v/>
      </c>
    </row>
    <row r="641" spans="1:2" x14ac:dyDescent="0.25">
      <c r="A641" t="str">
        <f>IF(ISBLANK(Instructions!$B$17),"",Instructions!$B$17)</f>
        <v/>
      </c>
      <c r="B641" t="str">
        <f>IF(ISBLANK(Instructions!$B$18),"",Instructions!$B$18)</f>
        <v/>
      </c>
    </row>
    <row r="642" spans="1:2" x14ac:dyDescent="0.25">
      <c r="A642" t="str">
        <f>IF(ISBLANK(Instructions!$B$17),"",Instructions!$B$17)</f>
        <v/>
      </c>
      <c r="B642" t="str">
        <f>IF(ISBLANK(Instructions!$B$18),"",Instructions!$B$18)</f>
        <v/>
      </c>
    </row>
    <row r="643" spans="1:2" x14ac:dyDescent="0.25">
      <c r="A643" t="str">
        <f>IF(ISBLANK(Instructions!$B$17),"",Instructions!$B$17)</f>
        <v/>
      </c>
      <c r="B643" t="str">
        <f>IF(ISBLANK(Instructions!$B$18),"",Instructions!$B$18)</f>
        <v/>
      </c>
    </row>
    <row r="644" spans="1:2" x14ac:dyDescent="0.25">
      <c r="A644" t="str">
        <f>IF(ISBLANK(Instructions!$B$17),"",Instructions!$B$17)</f>
        <v/>
      </c>
      <c r="B644" t="str">
        <f>IF(ISBLANK(Instructions!$B$18),"",Instructions!$B$18)</f>
        <v/>
      </c>
    </row>
    <row r="645" spans="1:2" x14ac:dyDescent="0.25">
      <c r="A645" t="str">
        <f>IF(ISBLANK(Instructions!$B$17),"",Instructions!$B$17)</f>
        <v/>
      </c>
      <c r="B645" t="str">
        <f>IF(ISBLANK(Instructions!$B$18),"",Instructions!$B$18)</f>
        <v/>
      </c>
    </row>
    <row r="646" spans="1:2" x14ac:dyDescent="0.25">
      <c r="A646" t="str">
        <f>IF(ISBLANK(Instructions!$B$17),"",Instructions!$B$17)</f>
        <v/>
      </c>
      <c r="B646" t="str">
        <f>IF(ISBLANK(Instructions!$B$18),"",Instructions!$B$18)</f>
        <v/>
      </c>
    </row>
    <row r="647" spans="1:2" x14ac:dyDescent="0.25">
      <c r="A647" t="str">
        <f>IF(ISBLANK(Instructions!$B$17),"",Instructions!$B$17)</f>
        <v/>
      </c>
      <c r="B647" t="str">
        <f>IF(ISBLANK(Instructions!$B$18),"",Instructions!$B$18)</f>
        <v/>
      </c>
    </row>
    <row r="648" spans="1:2" x14ac:dyDescent="0.25">
      <c r="A648" t="str">
        <f>IF(ISBLANK(Instructions!$B$17),"",Instructions!$B$17)</f>
        <v/>
      </c>
      <c r="B648" t="str">
        <f>IF(ISBLANK(Instructions!$B$18),"",Instructions!$B$18)</f>
        <v/>
      </c>
    </row>
    <row r="649" spans="1:2" x14ac:dyDescent="0.25">
      <c r="A649" t="str">
        <f>IF(ISBLANK(Instructions!$B$17),"",Instructions!$B$17)</f>
        <v/>
      </c>
      <c r="B649" t="str">
        <f>IF(ISBLANK(Instructions!$B$18),"",Instructions!$B$18)</f>
        <v/>
      </c>
    </row>
    <row r="650" spans="1:2" x14ac:dyDescent="0.25">
      <c r="A650" t="str">
        <f>IF(ISBLANK(Instructions!$B$17),"",Instructions!$B$17)</f>
        <v/>
      </c>
      <c r="B650" t="str">
        <f>IF(ISBLANK(Instructions!$B$18),"",Instructions!$B$18)</f>
        <v/>
      </c>
    </row>
    <row r="651" spans="1:2" x14ac:dyDescent="0.25">
      <c r="A651" t="str">
        <f>IF(ISBLANK(Instructions!$B$17),"",Instructions!$B$17)</f>
        <v/>
      </c>
      <c r="B651" t="str">
        <f>IF(ISBLANK(Instructions!$B$18),"",Instructions!$B$18)</f>
        <v/>
      </c>
    </row>
    <row r="652" spans="1:2" x14ac:dyDescent="0.25">
      <c r="A652" t="str">
        <f>IF(ISBLANK(Instructions!$B$17),"",Instructions!$B$17)</f>
        <v/>
      </c>
      <c r="B652" t="str">
        <f>IF(ISBLANK(Instructions!$B$18),"",Instructions!$B$18)</f>
        <v/>
      </c>
    </row>
    <row r="653" spans="1:2" x14ac:dyDescent="0.25">
      <c r="A653" t="str">
        <f>IF(ISBLANK(Instructions!$B$17),"",Instructions!$B$17)</f>
        <v/>
      </c>
      <c r="B653" t="str">
        <f>IF(ISBLANK(Instructions!$B$18),"",Instructions!$B$18)</f>
        <v/>
      </c>
    </row>
    <row r="654" spans="1:2" x14ac:dyDescent="0.25">
      <c r="A654" t="str">
        <f>IF(ISBLANK(Instructions!$B$17),"",Instructions!$B$17)</f>
        <v/>
      </c>
      <c r="B654" t="str">
        <f>IF(ISBLANK(Instructions!$B$18),"",Instructions!$B$18)</f>
        <v/>
      </c>
    </row>
    <row r="655" spans="1:2" x14ac:dyDescent="0.25">
      <c r="A655" t="str">
        <f>IF(ISBLANK(Instructions!$B$17),"",Instructions!$B$17)</f>
        <v/>
      </c>
      <c r="B655" t="str">
        <f>IF(ISBLANK(Instructions!$B$18),"",Instructions!$B$18)</f>
        <v/>
      </c>
    </row>
    <row r="656" spans="1:2" x14ac:dyDescent="0.25">
      <c r="A656" t="str">
        <f>IF(ISBLANK(Instructions!$B$17),"",Instructions!$B$17)</f>
        <v/>
      </c>
      <c r="B656" t="str">
        <f>IF(ISBLANK(Instructions!$B$18),"",Instructions!$B$18)</f>
        <v/>
      </c>
    </row>
    <row r="657" spans="1:2" x14ac:dyDescent="0.25">
      <c r="A657" t="str">
        <f>IF(ISBLANK(Instructions!$B$17),"",Instructions!$B$17)</f>
        <v/>
      </c>
      <c r="B657" t="str">
        <f>IF(ISBLANK(Instructions!$B$18),"",Instructions!$B$18)</f>
        <v/>
      </c>
    </row>
    <row r="658" spans="1:2" x14ac:dyDescent="0.25">
      <c r="A658" t="str">
        <f>IF(ISBLANK(Instructions!$B$17),"",Instructions!$B$17)</f>
        <v/>
      </c>
      <c r="B658" t="str">
        <f>IF(ISBLANK(Instructions!$B$18),"",Instructions!$B$18)</f>
        <v/>
      </c>
    </row>
    <row r="659" spans="1:2" x14ac:dyDescent="0.25">
      <c r="A659" t="str">
        <f>IF(ISBLANK(Instructions!$B$17),"",Instructions!$B$17)</f>
        <v/>
      </c>
      <c r="B659" t="str">
        <f>IF(ISBLANK(Instructions!$B$18),"",Instructions!$B$18)</f>
        <v/>
      </c>
    </row>
    <row r="660" spans="1:2" x14ac:dyDescent="0.25">
      <c r="A660" t="str">
        <f>IF(ISBLANK(Instructions!$B$17),"",Instructions!$B$17)</f>
        <v/>
      </c>
      <c r="B660" t="str">
        <f>IF(ISBLANK(Instructions!$B$18),"",Instructions!$B$18)</f>
        <v/>
      </c>
    </row>
    <row r="661" spans="1:2" x14ac:dyDescent="0.25">
      <c r="A661" t="str">
        <f>IF(ISBLANK(Instructions!$B$17),"",Instructions!$B$17)</f>
        <v/>
      </c>
      <c r="B661" t="str">
        <f>IF(ISBLANK(Instructions!$B$18),"",Instructions!$B$18)</f>
        <v/>
      </c>
    </row>
    <row r="662" spans="1:2" x14ac:dyDescent="0.25">
      <c r="A662" t="str">
        <f>IF(ISBLANK(Instructions!$B$17),"",Instructions!$B$17)</f>
        <v/>
      </c>
      <c r="B662" t="str">
        <f>IF(ISBLANK(Instructions!$B$18),"",Instructions!$B$18)</f>
        <v/>
      </c>
    </row>
    <row r="663" spans="1:2" x14ac:dyDescent="0.25">
      <c r="A663" t="str">
        <f>IF(ISBLANK(Instructions!$B$17),"",Instructions!$B$17)</f>
        <v/>
      </c>
      <c r="B663" t="str">
        <f>IF(ISBLANK(Instructions!$B$18),"",Instructions!$B$18)</f>
        <v/>
      </c>
    </row>
    <row r="664" spans="1:2" x14ac:dyDescent="0.25">
      <c r="A664" t="str">
        <f>IF(ISBLANK(Instructions!$B$17),"",Instructions!$B$17)</f>
        <v/>
      </c>
      <c r="B664" t="str">
        <f>IF(ISBLANK(Instructions!$B$18),"",Instructions!$B$18)</f>
        <v/>
      </c>
    </row>
    <row r="665" spans="1:2" x14ac:dyDescent="0.25">
      <c r="A665" t="str">
        <f>IF(ISBLANK(Instructions!$B$17),"",Instructions!$B$17)</f>
        <v/>
      </c>
      <c r="B665" t="str">
        <f>IF(ISBLANK(Instructions!$B$18),"",Instructions!$B$18)</f>
        <v/>
      </c>
    </row>
    <row r="666" spans="1:2" x14ac:dyDescent="0.25">
      <c r="A666" t="str">
        <f>IF(ISBLANK(Instructions!$B$17),"",Instructions!$B$17)</f>
        <v/>
      </c>
      <c r="B666" t="str">
        <f>IF(ISBLANK(Instructions!$B$18),"",Instructions!$B$18)</f>
        <v/>
      </c>
    </row>
    <row r="667" spans="1:2" x14ac:dyDescent="0.25">
      <c r="A667" t="str">
        <f>IF(ISBLANK(Instructions!$B$17),"",Instructions!$B$17)</f>
        <v/>
      </c>
      <c r="B667" t="str">
        <f>IF(ISBLANK(Instructions!$B$18),"",Instructions!$B$18)</f>
        <v/>
      </c>
    </row>
    <row r="668" spans="1:2" x14ac:dyDescent="0.25">
      <c r="A668" t="str">
        <f>IF(ISBLANK(Instructions!$B$17),"",Instructions!$B$17)</f>
        <v/>
      </c>
      <c r="B668" t="str">
        <f>IF(ISBLANK(Instructions!$B$18),"",Instructions!$B$18)</f>
        <v/>
      </c>
    </row>
    <row r="669" spans="1:2" x14ac:dyDescent="0.25">
      <c r="A669" t="str">
        <f>IF(ISBLANK(Instructions!$B$17),"",Instructions!$B$17)</f>
        <v/>
      </c>
      <c r="B669" t="str">
        <f>IF(ISBLANK(Instructions!$B$18),"",Instructions!$B$18)</f>
        <v/>
      </c>
    </row>
    <row r="670" spans="1:2" x14ac:dyDescent="0.25">
      <c r="A670" t="str">
        <f>IF(ISBLANK(Instructions!$B$17),"",Instructions!$B$17)</f>
        <v/>
      </c>
      <c r="B670" t="str">
        <f>IF(ISBLANK(Instructions!$B$18),"",Instructions!$B$18)</f>
        <v/>
      </c>
    </row>
    <row r="671" spans="1:2" x14ac:dyDescent="0.25">
      <c r="A671" t="str">
        <f>IF(ISBLANK(Instructions!$B$17),"",Instructions!$B$17)</f>
        <v/>
      </c>
      <c r="B671" t="str">
        <f>IF(ISBLANK(Instructions!$B$18),"",Instructions!$B$18)</f>
        <v/>
      </c>
    </row>
    <row r="672" spans="1:2" x14ac:dyDescent="0.25">
      <c r="A672" t="str">
        <f>IF(ISBLANK(Instructions!$B$17),"",Instructions!$B$17)</f>
        <v/>
      </c>
      <c r="B672" t="str">
        <f>IF(ISBLANK(Instructions!$B$18),"",Instructions!$B$18)</f>
        <v/>
      </c>
    </row>
    <row r="673" spans="1:2" x14ac:dyDescent="0.25">
      <c r="A673" t="str">
        <f>IF(ISBLANK(Instructions!$B$17),"",Instructions!$B$17)</f>
        <v/>
      </c>
      <c r="B673" t="str">
        <f>IF(ISBLANK(Instructions!$B$18),"",Instructions!$B$18)</f>
        <v/>
      </c>
    </row>
    <row r="674" spans="1:2" x14ac:dyDescent="0.25">
      <c r="A674" t="str">
        <f>IF(ISBLANK(Instructions!$B$17),"",Instructions!$B$17)</f>
        <v/>
      </c>
      <c r="B674" t="str">
        <f>IF(ISBLANK(Instructions!$B$18),"",Instructions!$B$18)</f>
        <v/>
      </c>
    </row>
    <row r="675" spans="1:2" x14ac:dyDescent="0.25">
      <c r="A675" t="str">
        <f>IF(ISBLANK(Instructions!$B$17),"",Instructions!$B$17)</f>
        <v/>
      </c>
      <c r="B675" t="str">
        <f>IF(ISBLANK(Instructions!$B$18),"",Instructions!$B$18)</f>
        <v/>
      </c>
    </row>
    <row r="676" spans="1:2" x14ac:dyDescent="0.25">
      <c r="A676" t="str">
        <f>IF(ISBLANK(Instructions!$B$17),"",Instructions!$B$17)</f>
        <v/>
      </c>
      <c r="B676" t="str">
        <f>IF(ISBLANK(Instructions!$B$18),"",Instructions!$B$18)</f>
        <v/>
      </c>
    </row>
    <row r="677" spans="1:2" x14ac:dyDescent="0.25">
      <c r="A677" t="str">
        <f>IF(ISBLANK(Instructions!$B$17),"",Instructions!$B$17)</f>
        <v/>
      </c>
      <c r="B677" t="str">
        <f>IF(ISBLANK(Instructions!$B$18),"",Instructions!$B$18)</f>
        <v/>
      </c>
    </row>
    <row r="678" spans="1:2" x14ac:dyDescent="0.25">
      <c r="A678" t="str">
        <f>IF(ISBLANK(Instructions!$B$17),"",Instructions!$B$17)</f>
        <v/>
      </c>
      <c r="B678" t="str">
        <f>IF(ISBLANK(Instructions!$B$18),"",Instructions!$B$18)</f>
        <v/>
      </c>
    </row>
    <row r="679" spans="1:2" x14ac:dyDescent="0.25">
      <c r="A679" t="str">
        <f>IF(ISBLANK(Instructions!$B$17),"",Instructions!$B$17)</f>
        <v/>
      </c>
      <c r="B679" t="str">
        <f>IF(ISBLANK(Instructions!$B$18),"",Instructions!$B$18)</f>
        <v/>
      </c>
    </row>
    <row r="680" spans="1:2" x14ac:dyDescent="0.25">
      <c r="A680" t="str">
        <f>IF(ISBLANK(Instructions!$B$17),"",Instructions!$B$17)</f>
        <v/>
      </c>
      <c r="B680" t="str">
        <f>IF(ISBLANK(Instructions!$B$18),"",Instructions!$B$18)</f>
        <v/>
      </c>
    </row>
    <row r="681" spans="1:2" x14ac:dyDescent="0.25">
      <c r="A681" t="str">
        <f>IF(ISBLANK(Instructions!$B$17),"",Instructions!$B$17)</f>
        <v/>
      </c>
      <c r="B681" t="str">
        <f>IF(ISBLANK(Instructions!$B$18),"",Instructions!$B$18)</f>
        <v/>
      </c>
    </row>
    <row r="682" spans="1:2" x14ac:dyDescent="0.25">
      <c r="A682" t="str">
        <f>IF(ISBLANK(Instructions!$B$17),"",Instructions!$B$17)</f>
        <v/>
      </c>
      <c r="B682" t="str">
        <f>IF(ISBLANK(Instructions!$B$18),"",Instructions!$B$18)</f>
        <v/>
      </c>
    </row>
    <row r="683" spans="1:2" x14ac:dyDescent="0.25">
      <c r="A683" t="str">
        <f>IF(ISBLANK(Instructions!$B$17),"",Instructions!$B$17)</f>
        <v/>
      </c>
      <c r="B683" t="str">
        <f>IF(ISBLANK(Instructions!$B$18),"",Instructions!$B$18)</f>
        <v/>
      </c>
    </row>
    <row r="684" spans="1:2" x14ac:dyDescent="0.25">
      <c r="A684" t="str">
        <f>IF(ISBLANK(Instructions!$B$17),"",Instructions!$B$17)</f>
        <v/>
      </c>
      <c r="B684" t="str">
        <f>IF(ISBLANK(Instructions!$B$18),"",Instructions!$B$18)</f>
        <v/>
      </c>
    </row>
    <row r="685" spans="1:2" x14ac:dyDescent="0.25">
      <c r="A685" t="str">
        <f>IF(ISBLANK(Instructions!$B$17),"",Instructions!$B$17)</f>
        <v/>
      </c>
      <c r="B685" t="str">
        <f>IF(ISBLANK(Instructions!$B$18),"",Instructions!$B$18)</f>
        <v/>
      </c>
    </row>
    <row r="686" spans="1:2" x14ac:dyDescent="0.25">
      <c r="A686" t="str">
        <f>IF(ISBLANK(Instructions!$B$17),"",Instructions!$B$17)</f>
        <v/>
      </c>
      <c r="B686" t="str">
        <f>IF(ISBLANK(Instructions!$B$18),"",Instructions!$B$18)</f>
        <v/>
      </c>
    </row>
    <row r="687" spans="1:2" x14ac:dyDescent="0.25">
      <c r="A687" t="str">
        <f>IF(ISBLANK(Instructions!$B$17),"",Instructions!$B$17)</f>
        <v/>
      </c>
      <c r="B687" t="str">
        <f>IF(ISBLANK(Instructions!$B$18),"",Instructions!$B$18)</f>
        <v/>
      </c>
    </row>
    <row r="688" spans="1:2" x14ac:dyDescent="0.25">
      <c r="A688" t="str">
        <f>IF(ISBLANK(Instructions!$B$17),"",Instructions!$B$17)</f>
        <v/>
      </c>
      <c r="B688" t="str">
        <f>IF(ISBLANK(Instructions!$B$18),"",Instructions!$B$18)</f>
        <v/>
      </c>
    </row>
    <row r="689" spans="1:2" x14ac:dyDescent="0.25">
      <c r="A689" t="str">
        <f>IF(ISBLANK(Instructions!$B$17),"",Instructions!$B$17)</f>
        <v/>
      </c>
      <c r="B689" t="str">
        <f>IF(ISBLANK(Instructions!$B$18),"",Instructions!$B$18)</f>
        <v/>
      </c>
    </row>
    <row r="690" spans="1:2" x14ac:dyDescent="0.25">
      <c r="A690" t="str">
        <f>IF(ISBLANK(Instructions!$B$17),"",Instructions!$B$17)</f>
        <v/>
      </c>
      <c r="B690" t="str">
        <f>IF(ISBLANK(Instructions!$B$18),"",Instructions!$B$18)</f>
        <v/>
      </c>
    </row>
    <row r="691" spans="1:2" x14ac:dyDescent="0.25">
      <c r="A691" t="str">
        <f>IF(ISBLANK(Instructions!$B$17),"",Instructions!$B$17)</f>
        <v/>
      </c>
      <c r="B691" t="str">
        <f>IF(ISBLANK(Instructions!$B$18),"",Instructions!$B$18)</f>
        <v/>
      </c>
    </row>
    <row r="692" spans="1:2" x14ac:dyDescent="0.25">
      <c r="A692" t="str">
        <f>IF(ISBLANK(Instructions!$B$17),"",Instructions!$B$17)</f>
        <v/>
      </c>
      <c r="B692" t="str">
        <f>IF(ISBLANK(Instructions!$B$18),"",Instructions!$B$18)</f>
        <v/>
      </c>
    </row>
    <row r="693" spans="1:2" x14ac:dyDescent="0.25">
      <c r="A693" t="str">
        <f>IF(ISBLANK(Instructions!$B$17),"",Instructions!$B$17)</f>
        <v/>
      </c>
      <c r="B693" t="str">
        <f>IF(ISBLANK(Instructions!$B$18),"",Instructions!$B$18)</f>
        <v/>
      </c>
    </row>
    <row r="694" spans="1:2" x14ac:dyDescent="0.25">
      <c r="A694" t="str">
        <f>IF(ISBLANK(Instructions!$B$17),"",Instructions!$B$17)</f>
        <v/>
      </c>
      <c r="B694" t="str">
        <f>IF(ISBLANK(Instructions!$B$18),"",Instructions!$B$18)</f>
        <v/>
      </c>
    </row>
    <row r="695" spans="1:2" x14ac:dyDescent="0.25">
      <c r="A695" t="str">
        <f>IF(ISBLANK(Instructions!$B$17),"",Instructions!$B$17)</f>
        <v/>
      </c>
      <c r="B695" t="str">
        <f>IF(ISBLANK(Instructions!$B$18),"",Instructions!$B$18)</f>
        <v/>
      </c>
    </row>
    <row r="696" spans="1:2" x14ac:dyDescent="0.25">
      <c r="A696" t="str">
        <f>IF(ISBLANK(Instructions!$B$17),"",Instructions!$B$17)</f>
        <v/>
      </c>
      <c r="B696" t="str">
        <f>IF(ISBLANK(Instructions!$B$18),"",Instructions!$B$18)</f>
        <v/>
      </c>
    </row>
    <row r="697" spans="1:2" x14ac:dyDescent="0.25">
      <c r="A697" t="str">
        <f>IF(ISBLANK(Instructions!$B$17),"",Instructions!$B$17)</f>
        <v/>
      </c>
      <c r="B697" t="str">
        <f>IF(ISBLANK(Instructions!$B$18),"",Instructions!$B$18)</f>
        <v/>
      </c>
    </row>
    <row r="698" spans="1:2" x14ac:dyDescent="0.25">
      <c r="A698" t="str">
        <f>IF(ISBLANK(Instructions!$B$17),"",Instructions!$B$17)</f>
        <v/>
      </c>
      <c r="B698" t="str">
        <f>IF(ISBLANK(Instructions!$B$18),"",Instructions!$B$18)</f>
        <v/>
      </c>
    </row>
    <row r="699" spans="1:2" x14ac:dyDescent="0.25">
      <c r="A699" t="str">
        <f>IF(ISBLANK(Instructions!$B$17),"",Instructions!$B$17)</f>
        <v/>
      </c>
      <c r="B699" t="str">
        <f>IF(ISBLANK(Instructions!$B$18),"",Instructions!$B$18)</f>
        <v/>
      </c>
    </row>
    <row r="700" spans="1:2" x14ac:dyDescent="0.25">
      <c r="A700" t="str">
        <f>IF(ISBLANK(Instructions!$B$17),"",Instructions!$B$17)</f>
        <v/>
      </c>
      <c r="B700" t="str">
        <f>IF(ISBLANK(Instructions!$B$18),"",Instructions!$B$18)</f>
        <v/>
      </c>
    </row>
    <row r="701" spans="1:2" x14ac:dyDescent="0.25">
      <c r="A701" t="str">
        <f>IF(ISBLANK(Instructions!$B$17),"",Instructions!$B$17)</f>
        <v/>
      </c>
      <c r="B701" t="str">
        <f>IF(ISBLANK(Instructions!$B$18),"",Instructions!$B$18)</f>
        <v/>
      </c>
    </row>
    <row r="702" spans="1:2" x14ac:dyDescent="0.25">
      <c r="A702" t="str">
        <f>IF(ISBLANK(Instructions!$B$17),"",Instructions!$B$17)</f>
        <v/>
      </c>
      <c r="B702" t="str">
        <f>IF(ISBLANK(Instructions!$B$18),"",Instructions!$B$18)</f>
        <v/>
      </c>
    </row>
    <row r="703" spans="1:2" x14ac:dyDescent="0.25">
      <c r="A703" t="str">
        <f>IF(ISBLANK(Instructions!$B$17),"",Instructions!$B$17)</f>
        <v/>
      </c>
      <c r="B703" t="str">
        <f>IF(ISBLANK(Instructions!$B$18),"",Instructions!$B$18)</f>
        <v/>
      </c>
    </row>
    <row r="704" spans="1:2" x14ac:dyDescent="0.25">
      <c r="A704" t="str">
        <f>IF(ISBLANK(Instructions!$B$17),"",Instructions!$B$17)</f>
        <v/>
      </c>
      <c r="B704" t="str">
        <f>IF(ISBLANK(Instructions!$B$18),"",Instructions!$B$18)</f>
        <v/>
      </c>
    </row>
    <row r="705" spans="1:2" x14ac:dyDescent="0.25">
      <c r="A705" t="str">
        <f>IF(ISBLANK(Instructions!$B$17),"",Instructions!$B$17)</f>
        <v/>
      </c>
      <c r="B705" t="str">
        <f>IF(ISBLANK(Instructions!$B$18),"",Instructions!$B$18)</f>
        <v/>
      </c>
    </row>
    <row r="706" spans="1:2" x14ac:dyDescent="0.25">
      <c r="A706" t="str">
        <f>IF(ISBLANK(Instructions!$B$17),"",Instructions!$B$17)</f>
        <v/>
      </c>
      <c r="B706" t="str">
        <f>IF(ISBLANK(Instructions!$B$18),"",Instructions!$B$18)</f>
        <v/>
      </c>
    </row>
    <row r="707" spans="1:2" x14ac:dyDescent="0.25">
      <c r="A707" t="str">
        <f>IF(ISBLANK(Instructions!$B$17),"",Instructions!$B$17)</f>
        <v/>
      </c>
      <c r="B707" t="str">
        <f>IF(ISBLANK(Instructions!$B$18),"",Instructions!$B$18)</f>
        <v/>
      </c>
    </row>
    <row r="708" spans="1:2" x14ac:dyDescent="0.25">
      <c r="A708" t="str">
        <f>IF(ISBLANK(Instructions!$B$17),"",Instructions!$B$17)</f>
        <v/>
      </c>
      <c r="B708" t="str">
        <f>IF(ISBLANK(Instructions!$B$18),"",Instructions!$B$18)</f>
        <v/>
      </c>
    </row>
    <row r="709" spans="1:2" x14ac:dyDescent="0.25">
      <c r="A709" t="str">
        <f>IF(ISBLANK(Instructions!$B$17),"",Instructions!$B$17)</f>
        <v/>
      </c>
      <c r="B709" t="str">
        <f>IF(ISBLANK(Instructions!$B$18),"",Instructions!$B$18)</f>
        <v/>
      </c>
    </row>
    <row r="710" spans="1:2" x14ac:dyDescent="0.25">
      <c r="A710" t="str">
        <f>IF(ISBLANK(Instructions!$B$17),"",Instructions!$B$17)</f>
        <v/>
      </c>
      <c r="B710" t="str">
        <f>IF(ISBLANK(Instructions!$B$18),"",Instructions!$B$18)</f>
        <v/>
      </c>
    </row>
    <row r="711" spans="1:2" x14ac:dyDescent="0.25">
      <c r="A711" t="str">
        <f>IF(ISBLANK(Instructions!$B$17),"",Instructions!$B$17)</f>
        <v/>
      </c>
      <c r="B711" t="str">
        <f>IF(ISBLANK(Instructions!$B$18),"",Instructions!$B$18)</f>
        <v/>
      </c>
    </row>
    <row r="712" spans="1:2" x14ac:dyDescent="0.25">
      <c r="A712" t="str">
        <f>IF(ISBLANK(Instructions!$B$17),"",Instructions!$B$17)</f>
        <v/>
      </c>
      <c r="B712" t="str">
        <f>IF(ISBLANK(Instructions!$B$18),"",Instructions!$B$18)</f>
        <v/>
      </c>
    </row>
    <row r="713" spans="1:2" x14ac:dyDescent="0.25">
      <c r="A713" t="str">
        <f>IF(ISBLANK(Instructions!$B$17),"",Instructions!$B$17)</f>
        <v/>
      </c>
      <c r="B713" t="str">
        <f>IF(ISBLANK(Instructions!$B$18),"",Instructions!$B$18)</f>
        <v/>
      </c>
    </row>
    <row r="714" spans="1:2" x14ac:dyDescent="0.25">
      <c r="A714" t="str">
        <f>IF(ISBLANK(Instructions!$B$17),"",Instructions!$B$17)</f>
        <v/>
      </c>
      <c r="B714" t="str">
        <f>IF(ISBLANK(Instructions!$B$18),"",Instructions!$B$18)</f>
        <v/>
      </c>
    </row>
    <row r="715" spans="1:2" x14ac:dyDescent="0.25">
      <c r="A715" t="str">
        <f>IF(ISBLANK(Instructions!$B$17),"",Instructions!$B$17)</f>
        <v/>
      </c>
      <c r="B715" t="str">
        <f>IF(ISBLANK(Instructions!$B$18),"",Instructions!$B$18)</f>
        <v/>
      </c>
    </row>
    <row r="716" spans="1:2" x14ac:dyDescent="0.25">
      <c r="A716" t="str">
        <f>IF(ISBLANK(Instructions!$B$17),"",Instructions!$B$17)</f>
        <v/>
      </c>
      <c r="B716" t="str">
        <f>IF(ISBLANK(Instructions!$B$18),"",Instructions!$B$18)</f>
        <v/>
      </c>
    </row>
    <row r="717" spans="1:2" x14ac:dyDescent="0.25">
      <c r="A717" t="str">
        <f>IF(ISBLANK(Instructions!$B$17),"",Instructions!$B$17)</f>
        <v/>
      </c>
      <c r="B717" t="str">
        <f>IF(ISBLANK(Instructions!$B$18),"",Instructions!$B$18)</f>
        <v/>
      </c>
    </row>
    <row r="718" spans="1:2" x14ac:dyDescent="0.25">
      <c r="A718" t="str">
        <f>IF(ISBLANK(Instructions!$B$17),"",Instructions!$B$17)</f>
        <v/>
      </c>
      <c r="B718" t="str">
        <f>IF(ISBLANK(Instructions!$B$18),"",Instructions!$B$18)</f>
        <v/>
      </c>
    </row>
    <row r="719" spans="1:2" x14ac:dyDescent="0.25">
      <c r="A719" t="str">
        <f>IF(ISBLANK(Instructions!$B$17),"",Instructions!$B$17)</f>
        <v/>
      </c>
      <c r="B719" t="str">
        <f>IF(ISBLANK(Instructions!$B$18),"",Instructions!$B$18)</f>
        <v/>
      </c>
    </row>
    <row r="720" spans="1:2" x14ac:dyDescent="0.25">
      <c r="A720" t="str">
        <f>IF(ISBLANK(Instructions!$B$17),"",Instructions!$B$17)</f>
        <v/>
      </c>
      <c r="B720" t="str">
        <f>IF(ISBLANK(Instructions!$B$18),"",Instructions!$B$18)</f>
        <v/>
      </c>
    </row>
    <row r="721" spans="1:2" x14ac:dyDescent="0.25">
      <c r="A721" t="str">
        <f>IF(ISBLANK(Instructions!$B$17),"",Instructions!$B$17)</f>
        <v/>
      </c>
      <c r="B721" t="str">
        <f>IF(ISBLANK(Instructions!$B$18),"",Instructions!$B$18)</f>
        <v/>
      </c>
    </row>
    <row r="722" spans="1:2" x14ac:dyDescent="0.25">
      <c r="A722" t="str">
        <f>IF(ISBLANK(Instructions!$B$17),"",Instructions!$B$17)</f>
        <v/>
      </c>
      <c r="B722" t="str">
        <f>IF(ISBLANK(Instructions!$B$18),"",Instructions!$B$18)</f>
        <v/>
      </c>
    </row>
    <row r="723" spans="1:2" x14ac:dyDescent="0.25">
      <c r="A723" t="str">
        <f>IF(ISBLANK(Instructions!$B$17),"",Instructions!$B$17)</f>
        <v/>
      </c>
      <c r="B723" t="str">
        <f>IF(ISBLANK(Instructions!$B$18),"",Instructions!$B$18)</f>
        <v/>
      </c>
    </row>
    <row r="724" spans="1:2" x14ac:dyDescent="0.25">
      <c r="A724" t="str">
        <f>IF(ISBLANK(Instructions!$B$17),"",Instructions!$B$17)</f>
        <v/>
      </c>
      <c r="B724" t="str">
        <f>IF(ISBLANK(Instructions!$B$18),"",Instructions!$B$18)</f>
        <v/>
      </c>
    </row>
    <row r="725" spans="1:2" x14ac:dyDescent="0.25">
      <c r="A725" t="str">
        <f>IF(ISBLANK(Instructions!$B$17),"",Instructions!$B$17)</f>
        <v/>
      </c>
      <c r="B725" t="str">
        <f>IF(ISBLANK(Instructions!$B$18),"",Instructions!$B$18)</f>
        <v/>
      </c>
    </row>
    <row r="726" spans="1:2" x14ac:dyDescent="0.25">
      <c r="A726" t="str">
        <f>IF(ISBLANK(Instructions!$B$17),"",Instructions!$B$17)</f>
        <v/>
      </c>
      <c r="B726" t="str">
        <f>IF(ISBLANK(Instructions!$B$18),"",Instructions!$B$18)</f>
        <v/>
      </c>
    </row>
    <row r="727" spans="1:2" x14ac:dyDescent="0.25">
      <c r="A727" t="str">
        <f>IF(ISBLANK(Instructions!$B$17),"",Instructions!$B$17)</f>
        <v/>
      </c>
      <c r="B727" t="str">
        <f>IF(ISBLANK(Instructions!$B$18),"",Instructions!$B$18)</f>
        <v/>
      </c>
    </row>
    <row r="728" spans="1:2" x14ac:dyDescent="0.25">
      <c r="A728" t="str">
        <f>IF(ISBLANK(Instructions!$B$17),"",Instructions!$B$17)</f>
        <v/>
      </c>
      <c r="B728" t="str">
        <f>IF(ISBLANK(Instructions!$B$18),"",Instructions!$B$18)</f>
        <v/>
      </c>
    </row>
    <row r="729" spans="1:2" x14ac:dyDescent="0.25">
      <c r="A729" t="str">
        <f>IF(ISBLANK(Instructions!$B$17),"",Instructions!$B$17)</f>
        <v/>
      </c>
      <c r="B729" t="str">
        <f>IF(ISBLANK(Instructions!$B$18),"",Instructions!$B$18)</f>
        <v/>
      </c>
    </row>
    <row r="730" spans="1:2" x14ac:dyDescent="0.25">
      <c r="A730" t="str">
        <f>IF(ISBLANK(Instructions!$B$17),"",Instructions!$B$17)</f>
        <v/>
      </c>
      <c r="B730" t="str">
        <f>IF(ISBLANK(Instructions!$B$18),"",Instructions!$B$18)</f>
        <v/>
      </c>
    </row>
    <row r="731" spans="1:2" x14ac:dyDescent="0.25">
      <c r="A731" t="str">
        <f>IF(ISBLANK(Instructions!$B$17),"",Instructions!$B$17)</f>
        <v/>
      </c>
      <c r="B731" t="str">
        <f>IF(ISBLANK(Instructions!$B$18),"",Instructions!$B$18)</f>
        <v/>
      </c>
    </row>
    <row r="732" spans="1:2" x14ac:dyDescent="0.25">
      <c r="A732" t="str">
        <f>IF(ISBLANK(Instructions!$B$17),"",Instructions!$B$17)</f>
        <v/>
      </c>
      <c r="B732" t="str">
        <f>IF(ISBLANK(Instructions!$B$18),"",Instructions!$B$18)</f>
        <v/>
      </c>
    </row>
    <row r="733" spans="1:2" x14ac:dyDescent="0.25">
      <c r="A733" t="str">
        <f>IF(ISBLANK(Instructions!$B$17),"",Instructions!$B$17)</f>
        <v/>
      </c>
      <c r="B733" t="str">
        <f>IF(ISBLANK(Instructions!$B$18),"",Instructions!$B$18)</f>
        <v/>
      </c>
    </row>
    <row r="734" spans="1:2" x14ac:dyDescent="0.25">
      <c r="A734" t="str">
        <f>IF(ISBLANK(Instructions!$B$17),"",Instructions!$B$17)</f>
        <v/>
      </c>
      <c r="B734" t="str">
        <f>IF(ISBLANK(Instructions!$B$18),"",Instructions!$B$18)</f>
        <v/>
      </c>
    </row>
    <row r="735" spans="1:2" x14ac:dyDescent="0.25">
      <c r="A735" t="str">
        <f>IF(ISBLANK(Instructions!$B$17),"",Instructions!$B$17)</f>
        <v/>
      </c>
      <c r="B735" t="str">
        <f>IF(ISBLANK(Instructions!$B$18),"",Instructions!$B$18)</f>
        <v/>
      </c>
    </row>
    <row r="736" spans="1:2" x14ac:dyDescent="0.25">
      <c r="A736" t="str">
        <f>IF(ISBLANK(Instructions!$B$17),"",Instructions!$B$17)</f>
        <v/>
      </c>
      <c r="B736" t="str">
        <f>IF(ISBLANK(Instructions!$B$18),"",Instructions!$B$18)</f>
        <v/>
      </c>
    </row>
    <row r="737" spans="1:2" x14ac:dyDescent="0.25">
      <c r="A737" t="str">
        <f>IF(ISBLANK(Instructions!$B$17),"",Instructions!$B$17)</f>
        <v/>
      </c>
      <c r="B737" t="str">
        <f>IF(ISBLANK(Instructions!$B$18),"",Instructions!$B$18)</f>
        <v/>
      </c>
    </row>
    <row r="738" spans="1:2" x14ac:dyDescent="0.25">
      <c r="A738" t="str">
        <f>IF(ISBLANK(Instructions!$B$17),"",Instructions!$B$17)</f>
        <v/>
      </c>
      <c r="B738" t="str">
        <f>IF(ISBLANK(Instructions!$B$18),"",Instructions!$B$18)</f>
        <v/>
      </c>
    </row>
    <row r="739" spans="1:2" x14ac:dyDescent="0.25">
      <c r="A739" t="str">
        <f>IF(ISBLANK(Instructions!$B$17),"",Instructions!$B$17)</f>
        <v/>
      </c>
      <c r="B739" t="str">
        <f>IF(ISBLANK(Instructions!$B$18),"",Instructions!$B$18)</f>
        <v/>
      </c>
    </row>
    <row r="740" spans="1:2" x14ac:dyDescent="0.25">
      <c r="A740" t="str">
        <f>IF(ISBLANK(Instructions!$B$17),"",Instructions!$B$17)</f>
        <v/>
      </c>
      <c r="B740" t="str">
        <f>IF(ISBLANK(Instructions!$B$18),"",Instructions!$B$18)</f>
        <v/>
      </c>
    </row>
    <row r="741" spans="1:2" x14ac:dyDescent="0.25">
      <c r="A741" t="str">
        <f>IF(ISBLANK(Instructions!$B$17),"",Instructions!$B$17)</f>
        <v/>
      </c>
      <c r="B741" t="str">
        <f>IF(ISBLANK(Instructions!$B$18),"",Instructions!$B$18)</f>
        <v/>
      </c>
    </row>
    <row r="742" spans="1:2" x14ac:dyDescent="0.25">
      <c r="A742" t="str">
        <f>IF(ISBLANK(Instructions!$B$17),"",Instructions!$B$17)</f>
        <v/>
      </c>
      <c r="B742" t="str">
        <f>IF(ISBLANK(Instructions!$B$18),"",Instructions!$B$18)</f>
        <v/>
      </c>
    </row>
    <row r="743" spans="1:2" x14ac:dyDescent="0.25">
      <c r="A743" t="str">
        <f>IF(ISBLANK(Instructions!$B$17),"",Instructions!$B$17)</f>
        <v/>
      </c>
      <c r="B743" t="str">
        <f>IF(ISBLANK(Instructions!$B$18),"",Instructions!$B$18)</f>
        <v/>
      </c>
    </row>
    <row r="744" spans="1:2" x14ac:dyDescent="0.25">
      <c r="A744" t="str">
        <f>IF(ISBLANK(Instructions!$B$17),"",Instructions!$B$17)</f>
        <v/>
      </c>
      <c r="B744" t="str">
        <f>IF(ISBLANK(Instructions!$B$18),"",Instructions!$B$18)</f>
        <v/>
      </c>
    </row>
    <row r="745" spans="1:2" x14ac:dyDescent="0.25">
      <c r="A745" t="str">
        <f>IF(ISBLANK(Instructions!$B$17),"",Instructions!$B$17)</f>
        <v/>
      </c>
      <c r="B745" t="str">
        <f>IF(ISBLANK(Instructions!$B$18),"",Instructions!$B$18)</f>
        <v/>
      </c>
    </row>
    <row r="746" spans="1:2" x14ac:dyDescent="0.25">
      <c r="A746" t="str">
        <f>IF(ISBLANK(Instructions!$B$17),"",Instructions!$B$17)</f>
        <v/>
      </c>
      <c r="B746" t="str">
        <f>IF(ISBLANK(Instructions!$B$18),"",Instructions!$B$18)</f>
        <v/>
      </c>
    </row>
    <row r="747" spans="1:2" x14ac:dyDescent="0.25">
      <c r="A747" t="str">
        <f>IF(ISBLANK(Instructions!$B$17),"",Instructions!$B$17)</f>
        <v/>
      </c>
      <c r="B747" t="str">
        <f>IF(ISBLANK(Instructions!$B$18),"",Instructions!$B$18)</f>
        <v/>
      </c>
    </row>
    <row r="748" spans="1:2" x14ac:dyDescent="0.25">
      <c r="A748" t="str">
        <f>IF(ISBLANK(Instructions!$B$17),"",Instructions!$B$17)</f>
        <v/>
      </c>
      <c r="B748" t="str">
        <f>IF(ISBLANK(Instructions!$B$18),"",Instructions!$B$18)</f>
        <v/>
      </c>
    </row>
    <row r="749" spans="1:2" x14ac:dyDescent="0.25">
      <c r="A749" t="str">
        <f>IF(ISBLANK(Instructions!$B$17),"",Instructions!$B$17)</f>
        <v/>
      </c>
      <c r="B749" t="str">
        <f>IF(ISBLANK(Instructions!$B$18),"",Instructions!$B$18)</f>
        <v/>
      </c>
    </row>
    <row r="750" spans="1:2" x14ac:dyDescent="0.25">
      <c r="A750" t="str">
        <f>IF(ISBLANK(Instructions!$B$17),"",Instructions!$B$17)</f>
        <v/>
      </c>
      <c r="B750" t="str">
        <f>IF(ISBLANK(Instructions!$B$18),"",Instructions!$B$18)</f>
        <v/>
      </c>
    </row>
    <row r="751" spans="1:2" x14ac:dyDescent="0.25">
      <c r="A751" t="str">
        <f>IF(ISBLANK(Instructions!$B$17),"",Instructions!$B$17)</f>
        <v/>
      </c>
      <c r="B751" t="str">
        <f>IF(ISBLANK(Instructions!$B$18),"",Instructions!$B$18)</f>
        <v/>
      </c>
    </row>
    <row r="752" spans="1:2" x14ac:dyDescent="0.25">
      <c r="A752" t="str">
        <f>IF(ISBLANK(Instructions!$B$17),"",Instructions!$B$17)</f>
        <v/>
      </c>
      <c r="B752" t="str">
        <f>IF(ISBLANK(Instructions!$B$18),"",Instructions!$B$18)</f>
        <v/>
      </c>
    </row>
    <row r="753" spans="1:2" x14ac:dyDescent="0.25">
      <c r="A753" t="str">
        <f>IF(ISBLANK(Instructions!$B$17),"",Instructions!$B$17)</f>
        <v/>
      </c>
      <c r="B753" t="str">
        <f>IF(ISBLANK(Instructions!$B$18),"",Instructions!$B$18)</f>
        <v/>
      </c>
    </row>
    <row r="754" spans="1:2" x14ac:dyDescent="0.25">
      <c r="A754" t="str">
        <f>IF(ISBLANK(Instructions!$B$17),"",Instructions!$B$17)</f>
        <v/>
      </c>
      <c r="B754" t="str">
        <f>IF(ISBLANK(Instructions!$B$18),"",Instructions!$B$18)</f>
        <v/>
      </c>
    </row>
    <row r="755" spans="1:2" x14ac:dyDescent="0.25">
      <c r="A755" t="str">
        <f>IF(ISBLANK(Instructions!$B$17),"",Instructions!$B$17)</f>
        <v/>
      </c>
      <c r="B755" t="str">
        <f>IF(ISBLANK(Instructions!$B$18),"",Instructions!$B$18)</f>
        <v/>
      </c>
    </row>
    <row r="756" spans="1:2" x14ac:dyDescent="0.25">
      <c r="A756" t="str">
        <f>IF(ISBLANK(Instructions!$B$17),"",Instructions!$B$17)</f>
        <v/>
      </c>
      <c r="B756" t="str">
        <f>IF(ISBLANK(Instructions!$B$18),"",Instructions!$B$18)</f>
        <v/>
      </c>
    </row>
    <row r="757" spans="1:2" x14ac:dyDescent="0.25">
      <c r="A757" t="str">
        <f>IF(ISBLANK(Instructions!$B$17),"",Instructions!$B$17)</f>
        <v/>
      </c>
      <c r="B757" t="str">
        <f>IF(ISBLANK(Instructions!$B$18),"",Instructions!$B$18)</f>
        <v/>
      </c>
    </row>
    <row r="758" spans="1:2" x14ac:dyDescent="0.25">
      <c r="A758" t="str">
        <f>IF(ISBLANK(Instructions!$B$17),"",Instructions!$B$17)</f>
        <v/>
      </c>
      <c r="B758" t="str">
        <f>IF(ISBLANK(Instructions!$B$18),"",Instructions!$B$18)</f>
        <v/>
      </c>
    </row>
    <row r="759" spans="1:2" x14ac:dyDescent="0.25">
      <c r="A759" t="str">
        <f>IF(ISBLANK(Instructions!$B$17),"",Instructions!$B$17)</f>
        <v/>
      </c>
      <c r="B759" t="str">
        <f>IF(ISBLANK(Instructions!$B$18),"",Instructions!$B$18)</f>
        <v/>
      </c>
    </row>
    <row r="760" spans="1:2" x14ac:dyDescent="0.25">
      <c r="A760" t="str">
        <f>IF(ISBLANK(Instructions!$B$17),"",Instructions!$B$17)</f>
        <v/>
      </c>
      <c r="B760" t="str">
        <f>IF(ISBLANK(Instructions!$B$18),"",Instructions!$B$18)</f>
        <v/>
      </c>
    </row>
    <row r="761" spans="1:2" x14ac:dyDescent="0.25">
      <c r="A761" t="str">
        <f>IF(ISBLANK(Instructions!$B$17),"",Instructions!$B$17)</f>
        <v/>
      </c>
      <c r="B761" t="str">
        <f>IF(ISBLANK(Instructions!$B$18),"",Instructions!$B$18)</f>
        <v/>
      </c>
    </row>
    <row r="762" spans="1:2" x14ac:dyDescent="0.25">
      <c r="A762" t="str">
        <f>IF(ISBLANK(Instructions!$B$17),"",Instructions!$B$17)</f>
        <v/>
      </c>
      <c r="B762" t="str">
        <f>IF(ISBLANK(Instructions!$B$18),"",Instructions!$B$18)</f>
        <v/>
      </c>
    </row>
    <row r="763" spans="1:2" x14ac:dyDescent="0.25">
      <c r="A763" t="str">
        <f>IF(ISBLANK(Instructions!$B$17),"",Instructions!$B$17)</f>
        <v/>
      </c>
      <c r="B763" t="str">
        <f>IF(ISBLANK(Instructions!$B$18),"",Instructions!$B$18)</f>
        <v/>
      </c>
    </row>
    <row r="764" spans="1:2" x14ac:dyDescent="0.25">
      <c r="A764" t="str">
        <f>IF(ISBLANK(Instructions!$B$17),"",Instructions!$B$17)</f>
        <v/>
      </c>
      <c r="B764" t="str">
        <f>IF(ISBLANK(Instructions!$B$18),"",Instructions!$B$18)</f>
        <v/>
      </c>
    </row>
    <row r="765" spans="1:2" x14ac:dyDescent="0.25">
      <c r="A765" t="str">
        <f>IF(ISBLANK(Instructions!$B$17),"",Instructions!$B$17)</f>
        <v/>
      </c>
      <c r="B765" t="str">
        <f>IF(ISBLANK(Instructions!$B$18),"",Instructions!$B$18)</f>
        <v/>
      </c>
    </row>
    <row r="766" spans="1:2" x14ac:dyDescent="0.25">
      <c r="A766" t="str">
        <f>IF(ISBLANK(Instructions!$B$17),"",Instructions!$B$17)</f>
        <v/>
      </c>
      <c r="B766" t="str">
        <f>IF(ISBLANK(Instructions!$B$18),"",Instructions!$B$18)</f>
        <v/>
      </c>
    </row>
    <row r="767" spans="1:2" x14ac:dyDescent="0.25">
      <c r="A767" t="str">
        <f>IF(ISBLANK(Instructions!$B$17),"",Instructions!$B$17)</f>
        <v/>
      </c>
      <c r="B767" t="str">
        <f>IF(ISBLANK(Instructions!$B$18),"",Instructions!$B$18)</f>
        <v/>
      </c>
    </row>
    <row r="768" spans="1:2" x14ac:dyDescent="0.25">
      <c r="A768" t="str">
        <f>IF(ISBLANK(Instructions!$B$17),"",Instructions!$B$17)</f>
        <v/>
      </c>
      <c r="B768" t="str">
        <f>IF(ISBLANK(Instructions!$B$18),"",Instructions!$B$18)</f>
        <v/>
      </c>
    </row>
    <row r="769" spans="1:2" x14ac:dyDescent="0.25">
      <c r="A769" t="str">
        <f>IF(ISBLANK(Instructions!$B$17),"",Instructions!$B$17)</f>
        <v/>
      </c>
      <c r="B769" t="str">
        <f>IF(ISBLANK(Instructions!$B$18),"",Instructions!$B$18)</f>
        <v/>
      </c>
    </row>
    <row r="770" spans="1:2" x14ac:dyDescent="0.25">
      <c r="A770" t="str">
        <f>IF(ISBLANK(Instructions!$B$17),"",Instructions!$B$17)</f>
        <v/>
      </c>
      <c r="B770" t="str">
        <f>IF(ISBLANK(Instructions!$B$18),"",Instructions!$B$18)</f>
        <v/>
      </c>
    </row>
    <row r="771" spans="1:2" x14ac:dyDescent="0.25">
      <c r="A771" t="str">
        <f>IF(ISBLANK(Instructions!$B$17),"",Instructions!$B$17)</f>
        <v/>
      </c>
      <c r="B771" t="str">
        <f>IF(ISBLANK(Instructions!$B$18),"",Instructions!$B$18)</f>
        <v/>
      </c>
    </row>
    <row r="772" spans="1:2" x14ac:dyDescent="0.25">
      <c r="A772" t="str">
        <f>IF(ISBLANK(Instructions!$B$17),"",Instructions!$B$17)</f>
        <v/>
      </c>
      <c r="B772" t="str">
        <f>IF(ISBLANK(Instructions!$B$18),"",Instructions!$B$18)</f>
        <v/>
      </c>
    </row>
    <row r="773" spans="1:2" x14ac:dyDescent="0.25">
      <c r="A773" t="str">
        <f>IF(ISBLANK(Instructions!$B$17),"",Instructions!$B$17)</f>
        <v/>
      </c>
      <c r="B773" t="str">
        <f>IF(ISBLANK(Instructions!$B$18),"",Instructions!$B$18)</f>
        <v/>
      </c>
    </row>
    <row r="774" spans="1:2" x14ac:dyDescent="0.25">
      <c r="A774" t="str">
        <f>IF(ISBLANK(Instructions!$B$17),"",Instructions!$B$17)</f>
        <v/>
      </c>
      <c r="B774" t="str">
        <f>IF(ISBLANK(Instructions!$B$18),"",Instructions!$B$18)</f>
        <v/>
      </c>
    </row>
    <row r="775" spans="1:2" x14ac:dyDescent="0.25">
      <c r="A775" t="str">
        <f>IF(ISBLANK(Instructions!$B$17),"",Instructions!$B$17)</f>
        <v/>
      </c>
      <c r="B775" t="str">
        <f>IF(ISBLANK(Instructions!$B$18),"",Instructions!$B$18)</f>
        <v/>
      </c>
    </row>
    <row r="776" spans="1:2" x14ac:dyDescent="0.25">
      <c r="A776" t="str">
        <f>IF(ISBLANK(Instructions!$B$17),"",Instructions!$B$17)</f>
        <v/>
      </c>
      <c r="B776" t="str">
        <f>IF(ISBLANK(Instructions!$B$18),"",Instructions!$B$18)</f>
        <v/>
      </c>
    </row>
    <row r="777" spans="1:2" x14ac:dyDescent="0.25">
      <c r="A777" t="str">
        <f>IF(ISBLANK(Instructions!$B$17),"",Instructions!$B$17)</f>
        <v/>
      </c>
      <c r="B777" t="str">
        <f>IF(ISBLANK(Instructions!$B$18),"",Instructions!$B$18)</f>
        <v/>
      </c>
    </row>
    <row r="778" spans="1:2" x14ac:dyDescent="0.25">
      <c r="A778" t="str">
        <f>IF(ISBLANK(Instructions!$B$17),"",Instructions!$B$17)</f>
        <v/>
      </c>
      <c r="B778" t="str">
        <f>IF(ISBLANK(Instructions!$B$18),"",Instructions!$B$18)</f>
        <v/>
      </c>
    </row>
    <row r="779" spans="1:2" x14ac:dyDescent="0.25">
      <c r="A779" t="str">
        <f>IF(ISBLANK(Instructions!$B$17),"",Instructions!$B$17)</f>
        <v/>
      </c>
      <c r="B779" t="str">
        <f>IF(ISBLANK(Instructions!$B$18),"",Instructions!$B$18)</f>
        <v/>
      </c>
    </row>
    <row r="780" spans="1:2" x14ac:dyDescent="0.25">
      <c r="A780" t="str">
        <f>IF(ISBLANK(Instructions!$B$17),"",Instructions!$B$17)</f>
        <v/>
      </c>
      <c r="B780" t="str">
        <f>IF(ISBLANK(Instructions!$B$18),"",Instructions!$B$18)</f>
        <v/>
      </c>
    </row>
    <row r="781" spans="1:2" x14ac:dyDescent="0.25">
      <c r="A781" t="str">
        <f>IF(ISBLANK(Instructions!$B$17),"",Instructions!$B$17)</f>
        <v/>
      </c>
      <c r="B781" t="str">
        <f>IF(ISBLANK(Instructions!$B$18),"",Instructions!$B$18)</f>
        <v/>
      </c>
    </row>
    <row r="782" spans="1:2" x14ac:dyDescent="0.25">
      <c r="A782" t="str">
        <f>IF(ISBLANK(Instructions!$B$17),"",Instructions!$B$17)</f>
        <v/>
      </c>
      <c r="B782" t="str">
        <f>IF(ISBLANK(Instructions!$B$18),"",Instructions!$B$18)</f>
        <v/>
      </c>
    </row>
    <row r="783" spans="1:2" x14ac:dyDescent="0.25">
      <c r="A783" t="str">
        <f>IF(ISBLANK(Instructions!$B$17),"",Instructions!$B$17)</f>
        <v/>
      </c>
      <c r="B783" t="str">
        <f>IF(ISBLANK(Instructions!$B$18),"",Instructions!$B$18)</f>
        <v/>
      </c>
    </row>
    <row r="784" spans="1:2" x14ac:dyDescent="0.25">
      <c r="A784" t="str">
        <f>IF(ISBLANK(Instructions!$B$17),"",Instructions!$B$17)</f>
        <v/>
      </c>
      <c r="B784" t="str">
        <f>IF(ISBLANK(Instructions!$B$18),"",Instructions!$B$18)</f>
        <v/>
      </c>
    </row>
    <row r="785" spans="1:2" x14ac:dyDescent="0.25">
      <c r="A785" t="str">
        <f>IF(ISBLANK(Instructions!$B$17),"",Instructions!$B$17)</f>
        <v/>
      </c>
      <c r="B785" t="str">
        <f>IF(ISBLANK(Instructions!$B$18),"",Instructions!$B$18)</f>
        <v/>
      </c>
    </row>
    <row r="786" spans="1:2" x14ac:dyDescent="0.25">
      <c r="A786" t="str">
        <f>IF(ISBLANK(Instructions!$B$17),"",Instructions!$B$17)</f>
        <v/>
      </c>
      <c r="B786" t="str">
        <f>IF(ISBLANK(Instructions!$B$18),"",Instructions!$B$18)</f>
        <v/>
      </c>
    </row>
    <row r="787" spans="1:2" x14ac:dyDescent="0.25">
      <c r="A787" t="str">
        <f>IF(ISBLANK(Instructions!$B$17),"",Instructions!$B$17)</f>
        <v/>
      </c>
      <c r="B787" t="str">
        <f>IF(ISBLANK(Instructions!$B$18),"",Instructions!$B$18)</f>
        <v/>
      </c>
    </row>
    <row r="788" spans="1:2" x14ac:dyDescent="0.25">
      <c r="A788" t="str">
        <f>IF(ISBLANK(Instructions!$B$17),"",Instructions!$B$17)</f>
        <v/>
      </c>
      <c r="B788" t="str">
        <f>IF(ISBLANK(Instructions!$B$18),"",Instructions!$B$18)</f>
        <v/>
      </c>
    </row>
    <row r="789" spans="1:2" x14ac:dyDescent="0.25">
      <c r="A789" t="str">
        <f>IF(ISBLANK(Instructions!$B$17),"",Instructions!$B$17)</f>
        <v/>
      </c>
      <c r="B789" t="str">
        <f>IF(ISBLANK(Instructions!$B$18),"",Instructions!$B$18)</f>
        <v/>
      </c>
    </row>
    <row r="790" spans="1:2" x14ac:dyDescent="0.25">
      <c r="A790" t="str">
        <f>IF(ISBLANK(Instructions!$B$17),"",Instructions!$B$17)</f>
        <v/>
      </c>
      <c r="B790" t="str">
        <f>IF(ISBLANK(Instructions!$B$18),"",Instructions!$B$18)</f>
        <v/>
      </c>
    </row>
    <row r="791" spans="1:2" x14ac:dyDescent="0.25">
      <c r="A791" t="str">
        <f>IF(ISBLANK(Instructions!$B$17),"",Instructions!$B$17)</f>
        <v/>
      </c>
      <c r="B791" t="str">
        <f>IF(ISBLANK(Instructions!$B$18),"",Instructions!$B$18)</f>
        <v/>
      </c>
    </row>
    <row r="792" spans="1:2" x14ac:dyDescent="0.25">
      <c r="A792" t="str">
        <f>IF(ISBLANK(Instructions!$B$17),"",Instructions!$B$17)</f>
        <v/>
      </c>
      <c r="B792" t="str">
        <f>IF(ISBLANK(Instructions!$B$18),"",Instructions!$B$18)</f>
        <v/>
      </c>
    </row>
    <row r="793" spans="1:2" x14ac:dyDescent="0.25">
      <c r="A793" t="str">
        <f>IF(ISBLANK(Instructions!$B$17),"",Instructions!$B$17)</f>
        <v/>
      </c>
      <c r="B793" t="str">
        <f>IF(ISBLANK(Instructions!$B$18),"",Instructions!$B$18)</f>
        <v/>
      </c>
    </row>
    <row r="794" spans="1:2" x14ac:dyDescent="0.25">
      <c r="A794" t="str">
        <f>IF(ISBLANK(Instructions!$B$17),"",Instructions!$B$17)</f>
        <v/>
      </c>
      <c r="B794" t="str">
        <f>IF(ISBLANK(Instructions!$B$18),"",Instructions!$B$18)</f>
        <v/>
      </c>
    </row>
    <row r="795" spans="1:2" x14ac:dyDescent="0.25">
      <c r="A795" t="str">
        <f>IF(ISBLANK(Instructions!$B$17),"",Instructions!$B$17)</f>
        <v/>
      </c>
      <c r="B795" t="str">
        <f>IF(ISBLANK(Instructions!$B$18),"",Instructions!$B$18)</f>
        <v/>
      </c>
    </row>
    <row r="796" spans="1:2" x14ac:dyDescent="0.25">
      <c r="A796" t="str">
        <f>IF(ISBLANK(Instructions!$B$17),"",Instructions!$B$17)</f>
        <v/>
      </c>
      <c r="B796" t="str">
        <f>IF(ISBLANK(Instructions!$B$18),"",Instructions!$B$18)</f>
        <v/>
      </c>
    </row>
    <row r="797" spans="1:2" x14ac:dyDescent="0.25">
      <c r="A797" t="str">
        <f>IF(ISBLANK(Instructions!$B$17),"",Instructions!$B$17)</f>
        <v/>
      </c>
      <c r="B797" t="str">
        <f>IF(ISBLANK(Instructions!$B$18),"",Instructions!$B$18)</f>
        <v/>
      </c>
    </row>
    <row r="798" spans="1:2" x14ac:dyDescent="0.25">
      <c r="A798" t="str">
        <f>IF(ISBLANK(Instructions!$B$17),"",Instructions!$B$17)</f>
        <v/>
      </c>
      <c r="B798" t="str">
        <f>IF(ISBLANK(Instructions!$B$18),"",Instructions!$B$18)</f>
        <v/>
      </c>
    </row>
    <row r="799" spans="1:2" x14ac:dyDescent="0.25">
      <c r="A799" t="str">
        <f>IF(ISBLANK(Instructions!$B$17),"",Instructions!$B$17)</f>
        <v/>
      </c>
      <c r="B799" t="str">
        <f>IF(ISBLANK(Instructions!$B$18),"",Instructions!$B$18)</f>
        <v/>
      </c>
    </row>
    <row r="800" spans="1:2" x14ac:dyDescent="0.25">
      <c r="A800" t="str">
        <f>IF(ISBLANK(Instructions!$B$17),"",Instructions!$B$17)</f>
        <v/>
      </c>
      <c r="B800" t="str">
        <f>IF(ISBLANK(Instructions!$B$18),"",Instructions!$B$18)</f>
        <v/>
      </c>
    </row>
    <row r="801" spans="1:2" x14ac:dyDescent="0.25">
      <c r="A801" t="str">
        <f>IF(ISBLANK(Instructions!$B$17),"",Instructions!$B$17)</f>
        <v/>
      </c>
      <c r="B801" t="str">
        <f>IF(ISBLANK(Instructions!$B$18),"",Instructions!$B$18)</f>
        <v/>
      </c>
    </row>
    <row r="802" spans="1:2" x14ac:dyDescent="0.25">
      <c r="A802" t="str">
        <f>IF(ISBLANK(Instructions!$B$17),"",Instructions!$B$17)</f>
        <v/>
      </c>
      <c r="B802" t="str">
        <f>IF(ISBLANK(Instructions!$B$18),"",Instructions!$B$18)</f>
        <v/>
      </c>
    </row>
    <row r="803" spans="1:2" x14ac:dyDescent="0.25">
      <c r="A803" t="str">
        <f>IF(ISBLANK(Instructions!$B$17),"",Instructions!$B$17)</f>
        <v/>
      </c>
      <c r="B803" t="str">
        <f>IF(ISBLANK(Instructions!$B$18),"",Instructions!$B$18)</f>
        <v/>
      </c>
    </row>
    <row r="804" spans="1:2" x14ac:dyDescent="0.25">
      <c r="A804" t="str">
        <f>IF(ISBLANK(Instructions!$B$17),"",Instructions!$B$17)</f>
        <v/>
      </c>
      <c r="B804" t="str">
        <f>IF(ISBLANK(Instructions!$B$18),"",Instructions!$B$18)</f>
        <v/>
      </c>
    </row>
    <row r="805" spans="1:2" x14ac:dyDescent="0.25">
      <c r="A805" t="str">
        <f>IF(ISBLANK(Instructions!$B$17),"",Instructions!$B$17)</f>
        <v/>
      </c>
      <c r="B805" t="str">
        <f>IF(ISBLANK(Instructions!$B$18),"",Instructions!$B$18)</f>
        <v/>
      </c>
    </row>
    <row r="806" spans="1:2" x14ac:dyDescent="0.25">
      <c r="A806" t="str">
        <f>IF(ISBLANK(Instructions!$B$17),"",Instructions!$B$17)</f>
        <v/>
      </c>
      <c r="B806" t="str">
        <f>IF(ISBLANK(Instructions!$B$18),"",Instructions!$B$18)</f>
        <v/>
      </c>
    </row>
    <row r="807" spans="1:2" x14ac:dyDescent="0.25">
      <c r="A807" t="str">
        <f>IF(ISBLANK(Instructions!$B$17),"",Instructions!$B$17)</f>
        <v/>
      </c>
      <c r="B807" t="str">
        <f>IF(ISBLANK(Instructions!$B$18),"",Instructions!$B$18)</f>
        <v/>
      </c>
    </row>
    <row r="808" spans="1:2" x14ac:dyDescent="0.25">
      <c r="A808" t="str">
        <f>IF(ISBLANK(Instructions!$B$17),"",Instructions!$B$17)</f>
        <v/>
      </c>
      <c r="B808" t="str">
        <f>IF(ISBLANK(Instructions!$B$18),"",Instructions!$B$18)</f>
        <v/>
      </c>
    </row>
    <row r="809" spans="1:2" x14ac:dyDescent="0.25">
      <c r="A809" t="str">
        <f>IF(ISBLANK(Instructions!$B$17),"",Instructions!$B$17)</f>
        <v/>
      </c>
      <c r="B809" t="str">
        <f>IF(ISBLANK(Instructions!$B$18),"",Instructions!$B$18)</f>
        <v/>
      </c>
    </row>
    <row r="810" spans="1:2" x14ac:dyDescent="0.25">
      <c r="A810" t="str">
        <f>IF(ISBLANK(Instructions!$B$17),"",Instructions!$B$17)</f>
        <v/>
      </c>
      <c r="B810" t="str">
        <f>IF(ISBLANK(Instructions!$B$18),"",Instructions!$B$18)</f>
        <v/>
      </c>
    </row>
    <row r="811" spans="1:2" x14ac:dyDescent="0.25">
      <c r="A811" t="str">
        <f>IF(ISBLANK(Instructions!$B$17),"",Instructions!$B$17)</f>
        <v/>
      </c>
      <c r="B811" t="str">
        <f>IF(ISBLANK(Instructions!$B$18),"",Instructions!$B$18)</f>
        <v/>
      </c>
    </row>
    <row r="812" spans="1:2" x14ac:dyDescent="0.25">
      <c r="A812" t="str">
        <f>IF(ISBLANK(Instructions!$B$17),"",Instructions!$B$17)</f>
        <v/>
      </c>
      <c r="B812" t="str">
        <f>IF(ISBLANK(Instructions!$B$18),"",Instructions!$B$18)</f>
        <v/>
      </c>
    </row>
    <row r="813" spans="1:2" x14ac:dyDescent="0.25">
      <c r="A813" t="str">
        <f>IF(ISBLANK(Instructions!$B$17),"",Instructions!$B$17)</f>
        <v/>
      </c>
      <c r="B813" t="str">
        <f>IF(ISBLANK(Instructions!$B$18),"",Instructions!$B$18)</f>
        <v/>
      </c>
    </row>
    <row r="814" spans="1:2" x14ac:dyDescent="0.25">
      <c r="A814" t="str">
        <f>IF(ISBLANK(Instructions!$B$17),"",Instructions!$B$17)</f>
        <v/>
      </c>
      <c r="B814" t="str">
        <f>IF(ISBLANK(Instructions!$B$18),"",Instructions!$B$18)</f>
        <v/>
      </c>
    </row>
    <row r="815" spans="1:2" x14ac:dyDescent="0.25">
      <c r="A815" t="str">
        <f>IF(ISBLANK(Instructions!$B$17),"",Instructions!$B$17)</f>
        <v/>
      </c>
      <c r="B815" t="str">
        <f>IF(ISBLANK(Instructions!$B$18),"",Instructions!$B$18)</f>
        <v/>
      </c>
    </row>
    <row r="816" spans="1:2" x14ac:dyDescent="0.25">
      <c r="A816" t="str">
        <f>IF(ISBLANK(Instructions!$B$17),"",Instructions!$B$17)</f>
        <v/>
      </c>
      <c r="B816" t="str">
        <f>IF(ISBLANK(Instructions!$B$18),"",Instructions!$B$18)</f>
        <v/>
      </c>
    </row>
    <row r="817" spans="1:2" x14ac:dyDescent="0.25">
      <c r="A817" t="str">
        <f>IF(ISBLANK(Instructions!$B$17),"",Instructions!$B$17)</f>
        <v/>
      </c>
      <c r="B817" t="str">
        <f>IF(ISBLANK(Instructions!$B$18),"",Instructions!$B$18)</f>
        <v/>
      </c>
    </row>
    <row r="818" spans="1:2" x14ac:dyDescent="0.25">
      <c r="A818" t="str">
        <f>IF(ISBLANK(Instructions!$B$17),"",Instructions!$B$17)</f>
        <v/>
      </c>
      <c r="B818" t="str">
        <f>IF(ISBLANK(Instructions!$B$18),"",Instructions!$B$18)</f>
        <v/>
      </c>
    </row>
    <row r="819" spans="1:2" x14ac:dyDescent="0.25">
      <c r="A819" t="str">
        <f>IF(ISBLANK(Instructions!$B$17),"",Instructions!$B$17)</f>
        <v/>
      </c>
      <c r="B819" t="str">
        <f>IF(ISBLANK(Instructions!$B$18),"",Instructions!$B$18)</f>
        <v/>
      </c>
    </row>
    <row r="820" spans="1:2" x14ac:dyDescent="0.25">
      <c r="A820" t="str">
        <f>IF(ISBLANK(Instructions!$B$17),"",Instructions!$B$17)</f>
        <v/>
      </c>
      <c r="B820" t="str">
        <f>IF(ISBLANK(Instructions!$B$18),"",Instructions!$B$18)</f>
        <v/>
      </c>
    </row>
    <row r="821" spans="1:2" x14ac:dyDescent="0.25">
      <c r="A821" t="str">
        <f>IF(ISBLANK(Instructions!$B$17),"",Instructions!$B$17)</f>
        <v/>
      </c>
      <c r="B821" t="str">
        <f>IF(ISBLANK(Instructions!$B$18),"",Instructions!$B$18)</f>
        <v/>
      </c>
    </row>
    <row r="822" spans="1:2" x14ac:dyDescent="0.25">
      <c r="A822" t="str">
        <f>IF(ISBLANK(Instructions!$B$17),"",Instructions!$B$17)</f>
        <v/>
      </c>
      <c r="B822" t="str">
        <f>IF(ISBLANK(Instructions!$B$18),"",Instructions!$B$18)</f>
        <v/>
      </c>
    </row>
    <row r="823" spans="1:2" x14ac:dyDescent="0.25">
      <c r="A823" t="str">
        <f>IF(ISBLANK(Instructions!$B$17),"",Instructions!$B$17)</f>
        <v/>
      </c>
      <c r="B823" t="str">
        <f>IF(ISBLANK(Instructions!$B$18),"",Instructions!$B$18)</f>
        <v/>
      </c>
    </row>
    <row r="824" spans="1:2" x14ac:dyDescent="0.25">
      <c r="A824" t="str">
        <f>IF(ISBLANK(Instructions!$B$17),"",Instructions!$B$17)</f>
        <v/>
      </c>
      <c r="B824" t="str">
        <f>IF(ISBLANK(Instructions!$B$18),"",Instructions!$B$18)</f>
        <v/>
      </c>
    </row>
    <row r="825" spans="1:2" x14ac:dyDescent="0.25">
      <c r="A825" t="str">
        <f>IF(ISBLANK(Instructions!$B$17),"",Instructions!$B$17)</f>
        <v/>
      </c>
      <c r="B825" t="str">
        <f>IF(ISBLANK(Instructions!$B$18),"",Instructions!$B$18)</f>
        <v/>
      </c>
    </row>
    <row r="826" spans="1:2" x14ac:dyDescent="0.25">
      <c r="A826" t="str">
        <f>IF(ISBLANK(Instructions!$B$17),"",Instructions!$B$17)</f>
        <v/>
      </c>
      <c r="B826" t="str">
        <f>IF(ISBLANK(Instructions!$B$18),"",Instructions!$B$18)</f>
        <v/>
      </c>
    </row>
    <row r="827" spans="1:2" x14ac:dyDescent="0.25">
      <c r="A827" t="str">
        <f>IF(ISBLANK(Instructions!$B$17),"",Instructions!$B$17)</f>
        <v/>
      </c>
      <c r="B827" t="str">
        <f>IF(ISBLANK(Instructions!$B$18),"",Instructions!$B$18)</f>
        <v/>
      </c>
    </row>
    <row r="828" spans="1:2" x14ac:dyDescent="0.25">
      <c r="A828" t="str">
        <f>IF(ISBLANK(Instructions!$B$17),"",Instructions!$B$17)</f>
        <v/>
      </c>
      <c r="B828" t="str">
        <f>IF(ISBLANK(Instructions!$B$18),"",Instructions!$B$18)</f>
        <v/>
      </c>
    </row>
    <row r="829" spans="1:2" x14ac:dyDescent="0.25">
      <c r="A829" t="str">
        <f>IF(ISBLANK(Instructions!$B$17),"",Instructions!$B$17)</f>
        <v/>
      </c>
      <c r="B829" t="str">
        <f>IF(ISBLANK(Instructions!$B$18),"",Instructions!$B$18)</f>
        <v/>
      </c>
    </row>
    <row r="830" spans="1:2" x14ac:dyDescent="0.25">
      <c r="A830" t="str">
        <f>IF(ISBLANK(Instructions!$B$17),"",Instructions!$B$17)</f>
        <v/>
      </c>
      <c r="B830" t="str">
        <f>IF(ISBLANK(Instructions!$B$18),"",Instructions!$B$18)</f>
        <v/>
      </c>
    </row>
    <row r="831" spans="1:2" x14ac:dyDescent="0.25">
      <c r="A831" t="str">
        <f>IF(ISBLANK(Instructions!$B$17),"",Instructions!$B$17)</f>
        <v/>
      </c>
      <c r="B831" t="str">
        <f>IF(ISBLANK(Instructions!$B$18),"",Instructions!$B$18)</f>
        <v/>
      </c>
    </row>
    <row r="832" spans="1:2" x14ac:dyDescent="0.25">
      <c r="A832" t="str">
        <f>IF(ISBLANK(Instructions!$B$17),"",Instructions!$B$17)</f>
        <v/>
      </c>
      <c r="B832" t="str">
        <f>IF(ISBLANK(Instructions!$B$18),"",Instructions!$B$18)</f>
        <v/>
      </c>
    </row>
    <row r="833" spans="1:2" x14ac:dyDescent="0.25">
      <c r="A833" t="str">
        <f>IF(ISBLANK(Instructions!$B$17),"",Instructions!$B$17)</f>
        <v/>
      </c>
      <c r="B833" t="str">
        <f>IF(ISBLANK(Instructions!$B$18),"",Instructions!$B$18)</f>
        <v/>
      </c>
    </row>
    <row r="834" spans="1:2" x14ac:dyDescent="0.25">
      <c r="A834" t="str">
        <f>IF(ISBLANK(Instructions!$B$17),"",Instructions!$B$17)</f>
        <v/>
      </c>
      <c r="B834" t="str">
        <f>IF(ISBLANK(Instructions!$B$18),"",Instructions!$B$18)</f>
        <v/>
      </c>
    </row>
    <row r="835" spans="1:2" x14ac:dyDescent="0.25">
      <c r="A835" t="str">
        <f>IF(ISBLANK(Instructions!$B$17),"",Instructions!$B$17)</f>
        <v/>
      </c>
      <c r="B835" t="str">
        <f>IF(ISBLANK(Instructions!$B$18),"",Instructions!$B$18)</f>
        <v/>
      </c>
    </row>
    <row r="836" spans="1:2" x14ac:dyDescent="0.25">
      <c r="A836" t="str">
        <f>IF(ISBLANK(Instructions!$B$17),"",Instructions!$B$17)</f>
        <v/>
      </c>
      <c r="B836" t="str">
        <f>IF(ISBLANK(Instructions!$B$18),"",Instructions!$B$18)</f>
        <v/>
      </c>
    </row>
    <row r="837" spans="1:2" x14ac:dyDescent="0.25">
      <c r="A837" t="str">
        <f>IF(ISBLANK(Instructions!$B$17),"",Instructions!$B$17)</f>
        <v/>
      </c>
      <c r="B837" t="str">
        <f>IF(ISBLANK(Instructions!$B$18),"",Instructions!$B$18)</f>
        <v/>
      </c>
    </row>
    <row r="838" spans="1:2" x14ac:dyDescent="0.25">
      <c r="A838" t="str">
        <f>IF(ISBLANK(Instructions!$B$17),"",Instructions!$B$17)</f>
        <v/>
      </c>
      <c r="B838" t="str">
        <f>IF(ISBLANK(Instructions!$B$18),"",Instructions!$B$18)</f>
        <v/>
      </c>
    </row>
    <row r="839" spans="1:2" x14ac:dyDescent="0.25">
      <c r="A839" t="str">
        <f>IF(ISBLANK(Instructions!$B$17),"",Instructions!$B$17)</f>
        <v/>
      </c>
      <c r="B839" t="str">
        <f>IF(ISBLANK(Instructions!$B$18),"",Instructions!$B$18)</f>
        <v/>
      </c>
    </row>
    <row r="840" spans="1:2" x14ac:dyDescent="0.25">
      <c r="A840" t="str">
        <f>IF(ISBLANK(Instructions!$B$17),"",Instructions!$B$17)</f>
        <v/>
      </c>
      <c r="B840" t="str">
        <f>IF(ISBLANK(Instructions!$B$18),"",Instructions!$B$18)</f>
        <v/>
      </c>
    </row>
    <row r="841" spans="1:2" x14ac:dyDescent="0.25">
      <c r="A841" t="str">
        <f>IF(ISBLANK(Instructions!$B$17),"",Instructions!$B$17)</f>
        <v/>
      </c>
      <c r="B841" t="str">
        <f>IF(ISBLANK(Instructions!$B$18),"",Instructions!$B$18)</f>
        <v/>
      </c>
    </row>
    <row r="842" spans="1:2" x14ac:dyDescent="0.25">
      <c r="A842" t="str">
        <f>IF(ISBLANK(Instructions!$B$17),"",Instructions!$B$17)</f>
        <v/>
      </c>
      <c r="B842" t="str">
        <f>IF(ISBLANK(Instructions!$B$18),"",Instructions!$B$18)</f>
        <v/>
      </c>
    </row>
    <row r="843" spans="1:2" x14ac:dyDescent="0.25">
      <c r="A843" t="str">
        <f>IF(ISBLANK(Instructions!$B$17),"",Instructions!$B$17)</f>
        <v/>
      </c>
      <c r="B843" t="str">
        <f>IF(ISBLANK(Instructions!$B$18),"",Instructions!$B$18)</f>
        <v/>
      </c>
    </row>
    <row r="844" spans="1:2" x14ac:dyDescent="0.25">
      <c r="A844" t="str">
        <f>IF(ISBLANK(Instructions!$B$17),"",Instructions!$B$17)</f>
        <v/>
      </c>
      <c r="B844" t="str">
        <f>IF(ISBLANK(Instructions!$B$18),"",Instructions!$B$18)</f>
        <v/>
      </c>
    </row>
    <row r="845" spans="1:2" x14ac:dyDescent="0.25">
      <c r="A845" t="str">
        <f>IF(ISBLANK(Instructions!$B$17),"",Instructions!$B$17)</f>
        <v/>
      </c>
      <c r="B845" t="str">
        <f>IF(ISBLANK(Instructions!$B$18),"",Instructions!$B$18)</f>
        <v/>
      </c>
    </row>
    <row r="846" spans="1:2" x14ac:dyDescent="0.25">
      <c r="A846" t="str">
        <f>IF(ISBLANK(Instructions!$B$17),"",Instructions!$B$17)</f>
        <v/>
      </c>
      <c r="B846" t="str">
        <f>IF(ISBLANK(Instructions!$B$18),"",Instructions!$B$18)</f>
        <v/>
      </c>
    </row>
    <row r="847" spans="1:2" x14ac:dyDescent="0.25">
      <c r="A847" t="str">
        <f>IF(ISBLANK(Instructions!$B$17),"",Instructions!$B$17)</f>
        <v/>
      </c>
      <c r="B847" t="str">
        <f>IF(ISBLANK(Instructions!$B$18),"",Instructions!$B$18)</f>
        <v/>
      </c>
    </row>
    <row r="848" spans="1:2" x14ac:dyDescent="0.25">
      <c r="A848" t="str">
        <f>IF(ISBLANK(Instructions!$B$17),"",Instructions!$B$17)</f>
        <v/>
      </c>
      <c r="B848" t="str">
        <f>IF(ISBLANK(Instructions!$B$18),"",Instructions!$B$18)</f>
        <v/>
      </c>
    </row>
    <row r="849" spans="1:2" x14ac:dyDescent="0.25">
      <c r="A849" t="str">
        <f>IF(ISBLANK(Instructions!$B$17),"",Instructions!$B$17)</f>
        <v/>
      </c>
      <c r="B849" t="str">
        <f>IF(ISBLANK(Instructions!$B$18),"",Instructions!$B$18)</f>
        <v/>
      </c>
    </row>
    <row r="850" spans="1:2" x14ac:dyDescent="0.25">
      <c r="A850" t="str">
        <f>IF(ISBLANK(Instructions!$B$17),"",Instructions!$B$17)</f>
        <v/>
      </c>
      <c r="B850" t="str">
        <f>IF(ISBLANK(Instructions!$B$18),"",Instructions!$B$18)</f>
        <v/>
      </c>
    </row>
    <row r="851" spans="1:2" x14ac:dyDescent="0.25">
      <c r="A851" t="str">
        <f>IF(ISBLANK(Instructions!$B$17),"",Instructions!$B$17)</f>
        <v/>
      </c>
      <c r="B851" t="str">
        <f>IF(ISBLANK(Instructions!$B$18),"",Instructions!$B$18)</f>
        <v/>
      </c>
    </row>
    <row r="852" spans="1:2" x14ac:dyDescent="0.25">
      <c r="A852" t="str">
        <f>IF(ISBLANK(Instructions!$B$17),"",Instructions!$B$17)</f>
        <v/>
      </c>
      <c r="B852" t="str">
        <f>IF(ISBLANK(Instructions!$B$18),"",Instructions!$B$18)</f>
        <v/>
      </c>
    </row>
    <row r="853" spans="1:2" x14ac:dyDescent="0.25">
      <c r="A853" t="str">
        <f>IF(ISBLANK(Instructions!$B$17),"",Instructions!$B$17)</f>
        <v/>
      </c>
      <c r="B853" t="str">
        <f>IF(ISBLANK(Instructions!$B$18),"",Instructions!$B$18)</f>
        <v/>
      </c>
    </row>
    <row r="854" spans="1:2" x14ac:dyDescent="0.25">
      <c r="A854" t="str">
        <f>IF(ISBLANK(Instructions!$B$17),"",Instructions!$B$17)</f>
        <v/>
      </c>
      <c r="B854" t="str">
        <f>IF(ISBLANK(Instructions!$B$18),"",Instructions!$B$18)</f>
        <v/>
      </c>
    </row>
    <row r="855" spans="1:2" x14ac:dyDescent="0.25">
      <c r="A855" t="str">
        <f>IF(ISBLANK(Instructions!$B$17),"",Instructions!$B$17)</f>
        <v/>
      </c>
      <c r="B855" t="str">
        <f>IF(ISBLANK(Instructions!$B$18),"",Instructions!$B$18)</f>
        <v/>
      </c>
    </row>
    <row r="856" spans="1:2" x14ac:dyDescent="0.25">
      <c r="A856" t="str">
        <f>IF(ISBLANK(Instructions!$B$17),"",Instructions!$B$17)</f>
        <v/>
      </c>
      <c r="B856" t="str">
        <f>IF(ISBLANK(Instructions!$B$18),"",Instructions!$B$18)</f>
        <v/>
      </c>
    </row>
    <row r="857" spans="1:2" x14ac:dyDescent="0.25">
      <c r="A857" t="str">
        <f>IF(ISBLANK(Instructions!$B$17),"",Instructions!$B$17)</f>
        <v/>
      </c>
      <c r="B857" t="str">
        <f>IF(ISBLANK(Instructions!$B$18),"",Instructions!$B$18)</f>
        <v/>
      </c>
    </row>
    <row r="858" spans="1:2" x14ac:dyDescent="0.25">
      <c r="A858" t="str">
        <f>IF(ISBLANK(Instructions!$B$17),"",Instructions!$B$17)</f>
        <v/>
      </c>
      <c r="B858" t="str">
        <f>IF(ISBLANK(Instructions!$B$18),"",Instructions!$B$18)</f>
        <v/>
      </c>
    </row>
    <row r="859" spans="1:2" x14ac:dyDescent="0.25">
      <c r="A859" t="str">
        <f>IF(ISBLANK(Instructions!$B$17),"",Instructions!$B$17)</f>
        <v/>
      </c>
      <c r="B859" t="str">
        <f>IF(ISBLANK(Instructions!$B$18),"",Instructions!$B$18)</f>
        <v/>
      </c>
    </row>
    <row r="860" spans="1:2" x14ac:dyDescent="0.25">
      <c r="A860" t="str">
        <f>IF(ISBLANK(Instructions!$B$17),"",Instructions!$B$17)</f>
        <v/>
      </c>
      <c r="B860" t="str">
        <f>IF(ISBLANK(Instructions!$B$18),"",Instructions!$B$18)</f>
        <v/>
      </c>
    </row>
    <row r="861" spans="1:2" x14ac:dyDescent="0.25">
      <c r="A861" t="str">
        <f>IF(ISBLANK(Instructions!$B$17),"",Instructions!$B$17)</f>
        <v/>
      </c>
      <c r="B861" t="str">
        <f>IF(ISBLANK(Instructions!$B$18),"",Instructions!$B$18)</f>
        <v/>
      </c>
    </row>
    <row r="862" spans="1:2" x14ac:dyDescent="0.25">
      <c r="A862" t="str">
        <f>IF(ISBLANK(Instructions!$B$17),"",Instructions!$B$17)</f>
        <v/>
      </c>
      <c r="B862" t="str">
        <f>IF(ISBLANK(Instructions!$B$18),"",Instructions!$B$18)</f>
        <v/>
      </c>
    </row>
    <row r="863" spans="1:2" x14ac:dyDescent="0.25">
      <c r="A863" t="str">
        <f>IF(ISBLANK(Instructions!$B$17),"",Instructions!$B$17)</f>
        <v/>
      </c>
      <c r="B863" t="str">
        <f>IF(ISBLANK(Instructions!$B$18),"",Instructions!$B$18)</f>
        <v/>
      </c>
    </row>
    <row r="864" spans="1:2" x14ac:dyDescent="0.25">
      <c r="A864" t="str">
        <f>IF(ISBLANK(Instructions!$B$17),"",Instructions!$B$17)</f>
        <v/>
      </c>
      <c r="B864" t="str">
        <f>IF(ISBLANK(Instructions!$B$18),"",Instructions!$B$18)</f>
        <v/>
      </c>
    </row>
    <row r="865" spans="1:2" x14ac:dyDescent="0.25">
      <c r="A865" t="str">
        <f>IF(ISBLANK(Instructions!$B$17),"",Instructions!$B$17)</f>
        <v/>
      </c>
      <c r="B865" t="str">
        <f>IF(ISBLANK(Instructions!$B$18),"",Instructions!$B$18)</f>
        <v/>
      </c>
    </row>
    <row r="866" spans="1:2" x14ac:dyDescent="0.25">
      <c r="A866" t="str">
        <f>IF(ISBLANK(Instructions!$B$17),"",Instructions!$B$17)</f>
        <v/>
      </c>
      <c r="B866" t="str">
        <f>IF(ISBLANK(Instructions!$B$18),"",Instructions!$B$18)</f>
        <v/>
      </c>
    </row>
    <row r="867" spans="1:2" x14ac:dyDescent="0.25">
      <c r="A867" t="str">
        <f>IF(ISBLANK(Instructions!$B$17),"",Instructions!$B$17)</f>
        <v/>
      </c>
      <c r="B867" t="str">
        <f>IF(ISBLANK(Instructions!$B$18),"",Instructions!$B$18)</f>
        <v/>
      </c>
    </row>
    <row r="868" spans="1:2" x14ac:dyDescent="0.25">
      <c r="A868" t="str">
        <f>IF(ISBLANK(Instructions!$B$17),"",Instructions!$B$17)</f>
        <v/>
      </c>
      <c r="B868" t="str">
        <f>IF(ISBLANK(Instructions!$B$18),"",Instructions!$B$18)</f>
        <v/>
      </c>
    </row>
    <row r="869" spans="1:2" x14ac:dyDescent="0.25">
      <c r="A869" t="str">
        <f>IF(ISBLANK(Instructions!$B$17),"",Instructions!$B$17)</f>
        <v/>
      </c>
      <c r="B869" t="str">
        <f>IF(ISBLANK(Instructions!$B$18),"",Instructions!$B$18)</f>
        <v/>
      </c>
    </row>
    <row r="870" spans="1:2" x14ac:dyDescent="0.25">
      <c r="A870" t="str">
        <f>IF(ISBLANK(Instructions!$B$17),"",Instructions!$B$17)</f>
        <v/>
      </c>
      <c r="B870" t="str">
        <f>IF(ISBLANK(Instructions!$B$18),"",Instructions!$B$18)</f>
        <v/>
      </c>
    </row>
    <row r="871" spans="1:2" x14ac:dyDescent="0.25">
      <c r="A871" t="str">
        <f>IF(ISBLANK(Instructions!$B$17),"",Instructions!$B$17)</f>
        <v/>
      </c>
      <c r="B871" t="str">
        <f>IF(ISBLANK(Instructions!$B$18),"",Instructions!$B$18)</f>
        <v/>
      </c>
    </row>
    <row r="872" spans="1:2" x14ac:dyDescent="0.25">
      <c r="A872" t="str">
        <f>IF(ISBLANK(Instructions!$B$17),"",Instructions!$B$17)</f>
        <v/>
      </c>
      <c r="B872" t="str">
        <f>IF(ISBLANK(Instructions!$B$18),"",Instructions!$B$18)</f>
        <v/>
      </c>
    </row>
    <row r="873" spans="1:2" x14ac:dyDescent="0.25">
      <c r="A873" t="str">
        <f>IF(ISBLANK(Instructions!$B$17),"",Instructions!$B$17)</f>
        <v/>
      </c>
      <c r="B873" t="str">
        <f>IF(ISBLANK(Instructions!$B$18),"",Instructions!$B$18)</f>
        <v/>
      </c>
    </row>
    <row r="874" spans="1:2" x14ac:dyDescent="0.25">
      <c r="A874" t="str">
        <f>IF(ISBLANK(Instructions!$B$17),"",Instructions!$B$17)</f>
        <v/>
      </c>
      <c r="B874" t="str">
        <f>IF(ISBLANK(Instructions!$B$18),"",Instructions!$B$18)</f>
        <v/>
      </c>
    </row>
    <row r="875" spans="1:2" x14ac:dyDescent="0.25">
      <c r="A875" t="str">
        <f>IF(ISBLANK(Instructions!$B$17),"",Instructions!$B$17)</f>
        <v/>
      </c>
      <c r="B875" t="str">
        <f>IF(ISBLANK(Instructions!$B$18),"",Instructions!$B$18)</f>
        <v/>
      </c>
    </row>
    <row r="876" spans="1:2" x14ac:dyDescent="0.25">
      <c r="A876" t="str">
        <f>IF(ISBLANK(Instructions!$B$17),"",Instructions!$B$17)</f>
        <v/>
      </c>
      <c r="B876" t="str">
        <f>IF(ISBLANK(Instructions!$B$18),"",Instructions!$B$18)</f>
        <v/>
      </c>
    </row>
    <row r="877" spans="1:2" x14ac:dyDescent="0.25">
      <c r="A877" t="str">
        <f>IF(ISBLANK(Instructions!$B$17),"",Instructions!$B$17)</f>
        <v/>
      </c>
      <c r="B877" t="str">
        <f>IF(ISBLANK(Instructions!$B$18),"",Instructions!$B$18)</f>
        <v/>
      </c>
    </row>
    <row r="878" spans="1:2" x14ac:dyDescent="0.25">
      <c r="A878" t="str">
        <f>IF(ISBLANK(Instructions!$B$17),"",Instructions!$B$17)</f>
        <v/>
      </c>
      <c r="B878" t="str">
        <f>IF(ISBLANK(Instructions!$B$18),"",Instructions!$B$18)</f>
        <v/>
      </c>
    </row>
    <row r="879" spans="1:2" x14ac:dyDescent="0.25">
      <c r="A879" t="str">
        <f>IF(ISBLANK(Instructions!$B$17),"",Instructions!$B$17)</f>
        <v/>
      </c>
      <c r="B879" t="str">
        <f>IF(ISBLANK(Instructions!$B$18),"",Instructions!$B$18)</f>
        <v/>
      </c>
    </row>
    <row r="880" spans="1:2" x14ac:dyDescent="0.25">
      <c r="A880" t="str">
        <f>IF(ISBLANK(Instructions!$B$17),"",Instructions!$B$17)</f>
        <v/>
      </c>
      <c r="B880" t="str">
        <f>IF(ISBLANK(Instructions!$B$18),"",Instructions!$B$18)</f>
        <v/>
      </c>
    </row>
    <row r="881" spans="1:2" x14ac:dyDescent="0.25">
      <c r="A881" t="str">
        <f>IF(ISBLANK(Instructions!$B$17),"",Instructions!$B$17)</f>
        <v/>
      </c>
      <c r="B881" t="str">
        <f>IF(ISBLANK(Instructions!$B$18),"",Instructions!$B$18)</f>
        <v/>
      </c>
    </row>
    <row r="882" spans="1:2" x14ac:dyDescent="0.25">
      <c r="A882" t="str">
        <f>IF(ISBLANK(Instructions!$B$17),"",Instructions!$B$17)</f>
        <v/>
      </c>
      <c r="B882" t="str">
        <f>IF(ISBLANK(Instructions!$B$18),"",Instructions!$B$18)</f>
        <v/>
      </c>
    </row>
    <row r="883" spans="1:2" x14ac:dyDescent="0.25">
      <c r="A883" t="str">
        <f>IF(ISBLANK(Instructions!$B$17),"",Instructions!$B$17)</f>
        <v/>
      </c>
      <c r="B883" t="str">
        <f>IF(ISBLANK(Instructions!$B$18),"",Instructions!$B$18)</f>
        <v/>
      </c>
    </row>
    <row r="884" spans="1:2" x14ac:dyDescent="0.25">
      <c r="A884" t="str">
        <f>IF(ISBLANK(Instructions!$B$17),"",Instructions!$B$17)</f>
        <v/>
      </c>
      <c r="B884" t="str">
        <f>IF(ISBLANK(Instructions!$B$18),"",Instructions!$B$18)</f>
        <v/>
      </c>
    </row>
    <row r="885" spans="1:2" x14ac:dyDescent="0.25">
      <c r="A885" t="str">
        <f>IF(ISBLANK(Instructions!$B$17),"",Instructions!$B$17)</f>
        <v/>
      </c>
      <c r="B885" t="str">
        <f>IF(ISBLANK(Instructions!$B$18),"",Instructions!$B$18)</f>
        <v/>
      </c>
    </row>
    <row r="886" spans="1:2" x14ac:dyDescent="0.25">
      <c r="A886" t="str">
        <f>IF(ISBLANK(Instructions!$B$17),"",Instructions!$B$17)</f>
        <v/>
      </c>
      <c r="B886" t="str">
        <f>IF(ISBLANK(Instructions!$B$18),"",Instructions!$B$18)</f>
        <v/>
      </c>
    </row>
    <row r="887" spans="1:2" x14ac:dyDescent="0.25">
      <c r="A887" t="str">
        <f>IF(ISBLANK(Instructions!$B$17),"",Instructions!$B$17)</f>
        <v/>
      </c>
      <c r="B887" t="str">
        <f>IF(ISBLANK(Instructions!$B$18),"",Instructions!$B$18)</f>
        <v/>
      </c>
    </row>
    <row r="888" spans="1:2" x14ac:dyDescent="0.25">
      <c r="A888" t="str">
        <f>IF(ISBLANK(Instructions!$B$17),"",Instructions!$B$17)</f>
        <v/>
      </c>
      <c r="B888" t="str">
        <f>IF(ISBLANK(Instructions!$B$18),"",Instructions!$B$18)</f>
        <v/>
      </c>
    </row>
    <row r="889" spans="1:2" x14ac:dyDescent="0.25">
      <c r="A889" t="str">
        <f>IF(ISBLANK(Instructions!$B$17),"",Instructions!$B$17)</f>
        <v/>
      </c>
      <c r="B889" t="str">
        <f>IF(ISBLANK(Instructions!$B$18),"",Instructions!$B$18)</f>
        <v/>
      </c>
    </row>
    <row r="890" spans="1:2" x14ac:dyDescent="0.25">
      <c r="A890" t="str">
        <f>IF(ISBLANK(Instructions!$B$17),"",Instructions!$B$17)</f>
        <v/>
      </c>
      <c r="B890" t="str">
        <f>IF(ISBLANK(Instructions!$B$18),"",Instructions!$B$18)</f>
        <v/>
      </c>
    </row>
    <row r="891" spans="1:2" x14ac:dyDescent="0.25">
      <c r="A891" t="str">
        <f>IF(ISBLANK(Instructions!$B$17),"",Instructions!$B$17)</f>
        <v/>
      </c>
      <c r="B891" t="str">
        <f>IF(ISBLANK(Instructions!$B$18),"",Instructions!$B$18)</f>
        <v/>
      </c>
    </row>
    <row r="892" spans="1:2" x14ac:dyDescent="0.25">
      <c r="A892" t="str">
        <f>IF(ISBLANK(Instructions!$B$17),"",Instructions!$B$17)</f>
        <v/>
      </c>
      <c r="B892" t="str">
        <f>IF(ISBLANK(Instructions!$B$18),"",Instructions!$B$18)</f>
        <v/>
      </c>
    </row>
    <row r="893" spans="1:2" x14ac:dyDescent="0.25">
      <c r="A893" t="str">
        <f>IF(ISBLANK(Instructions!$B$17),"",Instructions!$B$17)</f>
        <v/>
      </c>
      <c r="B893" t="str">
        <f>IF(ISBLANK(Instructions!$B$18),"",Instructions!$B$18)</f>
        <v/>
      </c>
    </row>
    <row r="894" spans="1:2" x14ac:dyDescent="0.25">
      <c r="A894" t="str">
        <f>IF(ISBLANK(Instructions!$B$17),"",Instructions!$B$17)</f>
        <v/>
      </c>
      <c r="B894" t="str">
        <f>IF(ISBLANK(Instructions!$B$18),"",Instructions!$B$18)</f>
        <v/>
      </c>
    </row>
    <row r="895" spans="1:2" x14ac:dyDescent="0.25">
      <c r="A895" t="str">
        <f>IF(ISBLANK(Instructions!$B$17),"",Instructions!$B$17)</f>
        <v/>
      </c>
      <c r="B895" t="str">
        <f>IF(ISBLANK(Instructions!$B$18),"",Instructions!$B$18)</f>
        <v/>
      </c>
    </row>
    <row r="896" spans="1:2" x14ac:dyDescent="0.25">
      <c r="A896" t="str">
        <f>IF(ISBLANK(Instructions!$B$17),"",Instructions!$B$17)</f>
        <v/>
      </c>
      <c r="B896" t="str">
        <f>IF(ISBLANK(Instructions!$B$18),"",Instructions!$B$18)</f>
        <v/>
      </c>
    </row>
    <row r="897" spans="1:2" x14ac:dyDescent="0.25">
      <c r="A897" t="str">
        <f>IF(ISBLANK(Instructions!$B$17),"",Instructions!$B$17)</f>
        <v/>
      </c>
      <c r="B897" t="str">
        <f>IF(ISBLANK(Instructions!$B$18),"",Instructions!$B$18)</f>
        <v/>
      </c>
    </row>
    <row r="898" spans="1:2" x14ac:dyDescent="0.25">
      <c r="A898" t="str">
        <f>IF(ISBLANK(Instructions!$B$17),"",Instructions!$B$17)</f>
        <v/>
      </c>
      <c r="B898" t="str">
        <f>IF(ISBLANK(Instructions!$B$18),"",Instructions!$B$18)</f>
        <v/>
      </c>
    </row>
    <row r="899" spans="1:2" x14ac:dyDescent="0.25">
      <c r="A899" t="str">
        <f>IF(ISBLANK(Instructions!$B$17),"",Instructions!$B$17)</f>
        <v/>
      </c>
      <c r="B899" t="str">
        <f>IF(ISBLANK(Instructions!$B$18),"",Instructions!$B$18)</f>
        <v/>
      </c>
    </row>
    <row r="900" spans="1:2" x14ac:dyDescent="0.25">
      <c r="A900" t="str">
        <f>IF(ISBLANK(Instructions!$B$17),"",Instructions!$B$17)</f>
        <v/>
      </c>
      <c r="B900" t="str">
        <f>IF(ISBLANK(Instructions!$B$18),"",Instructions!$B$18)</f>
        <v/>
      </c>
    </row>
    <row r="901" spans="1:2" x14ac:dyDescent="0.25">
      <c r="A901" t="str">
        <f>IF(ISBLANK(Instructions!$B$17),"",Instructions!$B$17)</f>
        <v/>
      </c>
      <c r="B901" t="str">
        <f>IF(ISBLANK(Instructions!$B$18),"",Instructions!$B$18)</f>
        <v/>
      </c>
    </row>
    <row r="902" spans="1:2" x14ac:dyDescent="0.25">
      <c r="A902" t="str">
        <f>IF(ISBLANK(Instructions!$B$17),"",Instructions!$B$17)</f>
        <v/>
      </c>
      <c r="B902" t="str">
        <f>IF(ISBLANK(Instructions!$B$18),"",Instructions!$B$18)</f>
        <v/>
      </c>
    </row>
    <row r="903" spans="1:2" x14ac:dyDescent="0.25">
      <c r="A903" t="str">
        <f>IF(ISBLANK(Instructions!$B$17),"",Instructions!$B$17)</f>
        <v/>
      </c>
      <c r="B903" t="str">
        <f>IF(ISBLANK(Instructions!$B$18),"",Instructions!$B$18)</f>
        <v/>
      </c>
    </row>
    <row r="904" spans="1:2" x14ac:dyDescent="0.25">
      <c r="A904" t="str">
        <f>IF(ISBLANK(Instructions!$B$17),"",Instructions!$B$17)</f>
        <v/>
      </c>
      <c r="B904" t="str">
        <f>IF(ISBLANK(Instructions!$B$18),"",Instructions!$B$18)</f>
        <v/>
      </c>
    </row>
    <row r="905" spans="1:2" x14ac:dyDescent="0.25">
      <c r="A905" t="str">
        <f>IF(ISBLANK(Instructions!$B$17),"",Instructions!$B$17)</f>
        <v/>
      </c>
      <c r="B905" t="str">
        <f>IF(ISBLANK(Instructions!$B$18),"",Instructions!$B$18)</f>
        <v/>
      </c>
    </row>
    <row r="906" spans="1:2" x14ac:dyDescent="0.25">
      <c r="A906" t="str">
        <f>IF(ISBLANK(Instructions!$B$17),"",Instructions!$B$17)</f>
        <v/>
      </c>
      <c r="B906" t="str">
        <f>IF(ISBLANK(Instructions!$B$18),"",Instructions!$B$18)</f>
        <v/>
      </c>
    </row>
    <row r="907" spans="1:2" x14ac:dyDescent="0.25">
      <c r="A907" t="str">
        <f>IF(ISBLANK(Instructions!$B$17),"",Instructions!$B$17)</f>
        <v/>
      </c>
      <c r="B907" t="str">
        <f>IF(ISBLANK(Instructions!$B$18),"",Instructions!$B$18)</f>
        <v/>
      </c>
    </row>
    <row r="908" spans="1:2" x14ac:dyDescent="0.25">
      <c r="A908" t="str">
        <f>IF(ISBLANK(Instructions!$B$17),"",Instructions!$B$17)</f>
        <v/>
      </c>
      <c r="B908" t="str">
        <f>IF(ISBLANK(Instructions!$B$18),"",Instructions!$B$18)</f>
        <v/>
      </c>
    </row>
    <row r="909" spans="1:2" x14ac:dyDescent="0.25">
      <c r="A909" t="str">
        <f>IF(ISBLANK(Instructions!$B$17),"",Instructions!$B$17)</f>
        <v/>
      </c>
      <c r="B909" t="str">
        <f>IF(ISBLANK(Instructions!$B$18),"",Instructions!$B$18)</f>
        <v/>
      </c>
    </row>
    <row r="910" spans="1:2" x14ac:dyDescent="0.25">
      <c r="A910" t="str">
        <f>IF(ISBLANK(Instructions!$B$17),"",Instructions!$B$17)</f>
        <v/>
      </c>
      <c r="B910" t="str">
        <f>IF(ISBLANK(Instructions!$B$18),"",Instructions!$B$18)</f>
        <v/>
      </c>
    </row>
    <row r="911" spans="1:2" x14ac:dyDescent="0.25">
      <c r="A911" t="str">
        <f>IF(ISBLANK(Instructions!$B$17),"",Instructions!$B$17)</f>
        <v/>
      </c>
      <c r="B911" t="str">
        <f>IF(ISBLANK(Instructions!$B$18),"",Instructions!$B$18)</f>
        <v/>
      </c>
    </row>
    <row r="912" spans="1:2" x14ac:dyDescent="0.25">
      <c r="A912" t="str">
        <f>IF(ISBLANK(Instructions!$B$17),"",Instructions!$B$17)</f>
        <v/>
      </c>
      <c r="B912" t="str">
        <f>IF(ISBLANK(Instructions!$B$18),"",Instructions!$B$18)</f>
        <v/>
      </c>
    </row>
    <row r="913" spans="1:2" x14ac:dyDescent="0.25">
      <c r="A913" t="str">
        <f>IF(ISBLANK(Instructions!$B$17),"",Instructions!$B$17)</f>
        <v/>
      </c>
      <c r="B913" t="str">
        <f>IF(ISBLANK(Instructions!$B$18),"",Instructions!$B$18)</f>
        <v/>
      </c>
    </row>
    <row r="914" spans="1:2" x14ac:dyDescent="0.25">
      <c r="A914" t="str">
        <f>IF(ISBLANK(Instructions!$B$17),"",Instructions!$B$17)</f>
        <v/>
      </c>
      <c r="B914" t="str">
        <f>IF(ISBLANK(Instructions!$B$18),"",Instructions!$B$18)</f>
        <v/>
      </c>
    </row>
    <row r="915" spans="1:2" x14ac:dyDescent="0.25">
      <c r="A915" t="str">
        <f>IF(ISBLANK(Instructions!$B$17),"",Instructions!$B$17)</f>
        <v/>
      </c>
      <c r="B915" t="str">
        <f>IF(ISBLANK(Instructions!$B$18),"",Instructions!$B$18)</f>
        <v/>
      </c>
    </row>
    <row r="916" spans="1:2" x14ac:dyDescent="0.25">
      <c r="A916" t="str">
        <f>IF(ISBLANK(Instructions!$B$17),"",Instructions!$B$17)</f>
        <v/>
      </c>
      <c r="B916" t="str">
        <f>IF(ISBLANK(Instructions!$B$18),"",Instructions!$B$18)</f>
        <v/>
      </c>
    </row>
    <row r="917" spans="1:2" x14ac:dyDescent="0.25">
      <c r="A917" t="str">
        <f>IF(ISBLANK(Instructions!$B$17),"",Instructions!$B$17)</f>
        <v/>
      </c>
      <c r="B917" t="str">
        <f>IF(ISBLANK(Instructions!$B$18),"",Instructions!$B$18)</f>
        <v/>
      </c>
    </row>
    <row r="918" spans="1:2" x14ac:dyDescent="0.25">
      <c r="A918" t="str">
        <f>IF(ISBLANK(Instructions!$B$17),"",Instructions!$B$17)</f>
        <v/>
      </c>
      <c r="B918" t="str">
        <f>IF(ISBLANK(Instructions!$B$18),"",Instructions!$B$18)</f>
        <v/>
      </c>
    </row>
    <row r="919" spans="1:2" x14ac:dyDescent="0.25">
      <c r="A919" t="str">
        <f>IF(ISBLANK(Instructions!$B$17),"",Instructions!$B$17)</f>
        <v/>
      </c>
      <c r="B919" t="str">
        <f>IF(ISBLANK(Instructions!$B$18),"",Instructions!$B$18)</f>
        <v/>
      </c>
    </row>
    <row r="920" spans="1:2" x14ac:dyDescent="0.25">
      <c r="A920" t="str">
        <f>IF(ISBLANK(Instructions!$B$17),"",Instructions!$B$17)</f>
        <v/>
      </c>
      <c r="B920" t="str">
        <f>IF(ISBLANK(Instructions!$B$18),"",Instructions!$B$18)</f>
        <v/>
      </c>
    </row>
    <row r="921" spans="1:2" x14ac:dyDescent="0.25">
      <c r="A921" t="str">
        <f>IF(ISBLANK(Instructions!$B$17),"",Instructions!$B$17)</f>
        <v/>
      </c>
      <c r="B921" t="str">
        <f>IF(ISBLANK(Instructions!$B$18),"",Instructions!$B$18)</f>
        <v/>
      </c>
    </row>
    <row r="922" spans="1:2" x14ac:dyDescent="0.25">
      <c r="A922" t="str">
        <f>IF(ISBLANK(Instructions!$B$17),"",Instructions!$B$17)</f>
        <v/>
      </c>
      <c r="B922" t="str">
        <f>IF(ISBLANK(Instructions!$B$18),"",Instructions!$B$18)</f>
        <v/>
      </c>
    </row>
    <row r="923" spans="1:2" x14ac:dyDescent="0.25">
      <c r="A923" t="str">
        <f>IF(ISBLANK(Instructions!$B$17),"",Instructions!$B$17)</f>
        <v/>
      </c>
      <c r="B923" t="str">
        <f>IF(ISBLANK(Instructions!$B$18),"",Instructions!$B$18)</f>
        <v/>
      </c>
    </row>
    <row r="924" spans="1:2" x14ac:dyDescent="0.25">
      <c r="A924" t="str">
        <f>IF(ISBLANK(Instructions!$B$17),"",Instructions!$B$17)</f>
        <v/>
      </c>
      <c r="B924" t="str">
        <f>IF(ISBLANK(Instructions!$B$18),"",Instructions!$B$18)</f>
        <v/>
      </c>
    </row>
    <row r="925" spans="1:2" x14ac:dyDescent="0.25">
      <c r="A925" t="str">
        <f>IF(ISBLANK(Instructions!$B$17),"",Instructions!$B$17)</f>
        <v/>
      </c>
      <c r="B925" t="str">
        <f>IF(ISBLANK(Instructions!$B$18),"",Instructions!$B$18)</f>
        <v/>
      </c>
    </row>
    <row r="926" spans="1:2" x14ac:dyDescent="0.25">
      <c r="A926" t="str">
        <f>IF(ISBLANK(Instructions!$B$17),"",Instructions!$B$17)</f>
        <v/>
      </c>
      <c r="B926" t="str">
        <f>IF(ISBLANK(Instructions!$B$18),"",Instructions!$B$18)</f>
        <v/>
      </c>
    </row>
    <row r="927" spans="1:2" x14ac:dyDescent="0.25">
      <c r="A927" t="str">
        <f>IF(ISBLANK(Instructions!$B$17),"",Instructions!$B$17)</f>
        <v/>
      </c>
      <c r="B927" t="str">
        <f>IF(ISBLANK(Instructions!$B$18),"",Instructions!$B$18)</f>
        <v/>
      </c>
    </row>
    <row r="928" spans="1:2" x14ac:dyDescent="0.25">
      <c r="A928" t="str">
        <f>IF(ISBLANK(Instructions!$B$17),"",Instructions!$B$17)</f>
        <v/>
      </c>
      <c r="B928" t="str">
        <f>IF(ISBLANK(Instructions!$B$18),"",Instructions!$B$18)</f>
        <v/>
      </c>
    </row>
    <row r="929" spans="1:2" x14ac:dyDescent="0.25">
      <c r="A929" t="str">
        <f>IF(ISBLANK(Instructions!$B$17),"",Instructions!$B$17)</f>
        <v/>
      </c>
      <c r="B929" t="str">
        <f>IF(ISBLANK(Instructions!$B$18),"",Instructions!$B$18)</f>
        <v/>
      </c>
    </row>
    <row r="930" spans="1:2" x14ac:dyDescent="0.25">
      <c r="A930" t="str">
        <f>IF(ISBLANK(Instructions!$B$17),"",Instructions!$B$17)</f>
        <v/>
      </c>
      <c r="B930" t="str">
        <f>IF(ISBLANK(Instructions!$B$18),"",Instructions!$B$18)</f>
        <v/>
      </c>
    </row>
    <row r="931" spans="1:2" x14ac:dyDescent="0.25">
      <c r="A931" t="str">
        <f>IF(ISBLANK(Instructions!$B$17),"",Instructions!$B$17)</f>
        <v/>
      </c>
      <c r="B931" t="str">
        <f>IF(ISBLANK(Instructions!$B$18),"",Instructions!$B$18)</f>
        <v/>
      </c>
    </row>
    <row r="932" spans="1:2" x14ac:dyDescent="0.25">
      <c r="A932" t="str">
        <f>IF(ISBLANK(Instructions!$B$17),"",Instructions!$B$17)</f>
        <v/>
      </c>
      <c r="B932" t="str">
        <f>IF(ISBLANK(Instructions!$B$18),"",Instructions!$B$18)</f>
        <v/>
      </c>
    </row>
    <row r="933" spans="1:2" x14ac:dyDescent="0.25">
      <c r="A933" t="str">
        <f>IF(ISBLANK(Instructions!$B$17),"",Instructions!$B$17)</f>
        <v/>
      </c>
      <c r="B933" t="str">
        <f>IF(ISBLANK(Instructions!$B$18),"",Instructions!$B$18)</f>
        <v/>
      </c>
    </row>
    <row r="934" spans="1:2" x14ac:dyDescent="0.25">
      <c r="A934" t="str">
        <f>IF(ISBLANK(Instructions!$B$17),"",Instructions!$B$17)</f>
        <v/>
      </c>
      <c r="B934" t="str">
        <f>IF(ISBLANK(Instructions!$B$18),"",Instructions!$B$18)</f>
        <v/>
      </c>
    </row>
    <row r="935" spans="1:2" x14ac:dyDescent="0.25">
      <c r="A935" t="str">
        <f>IF(ISBLANK(Instructions!$B$17),"",Instructions!$B$17)</f>
        <v/>
      </c>
      <c r="B935" t="str">
        <f>IF(ISBLANK(Instructions!$B$18),"",Instructions!$B$18)</f>
        <v/>
      </c>
    </row>
    <row r="936" spans="1:2" x14ac:dyDescent="0.25">
      <c r="A936" t="str">
        <f>IF(ISBLANK(Instructions!$B$17),"",Instructions!$B$17)</f>
        <v/>
      </c>
      <c r="B936" t="str">
        <f>IF(ISBLANK(Instructions!$B$18),"",Instructions!$B$18)</f>
        <v/>
      </c>
    </row>
    <row r="937" spans="1:2" x14ac:dyDescent="0.25">
      <c r="A937" t="str">
        <f>IF(ISBLANK(Instructions!$B$17),"",Instructions!$B$17)</f>
        <v/>
      </c>
      <c r="B937" t="str">
        <f>IF(ISBLANK(Instructions!$B$18),"",Instructions!$B$18)</f>
        <v/>
      </c>
    </row>
    <row r="938" spans="1:2" x14ac:dyDescent="0.25">
      <c r="A938" t="str">
        <f>IF(ISBLANK(Instructions!$B$17),"",Instructions!$B$17)</f>
        <v/>
      </c>
      <c r="B938" t="str">
        <f>IF(ISBLANK(Instructions!$B$18),"",Instructions!$B$18)</f>
        <v/>
      </c>
    </row>
    <row r="939" spans="1:2" x14ac:dyDescent="0.25">
      <c r="A939" t="str">
        <f>IF(ISBLANK(Instructions!$B$17),"",Instructions!$B$17)</f>
        <v/>
      </c>
      <c r="B939" t="str">
        <f>IF(ISBLANK(Instructions!$B$18),"",Instructions!$B$18)</f>
        <v/>
      </c>
    </row>
    <row r="940" spans="1:2" x14ac:dyDescent="0.25">
      <c r="A940" t="str">
        <f>IF(ISBLANK(Instructions!$B$17),"",Instructions!$B$17)</f>
        <v/>
      </c>
      <c r="B940" t="str">
        <f>IF(ISBLANK(Instructions!$B$18),"",Instructions!$B$18)</f>
        <v/>
      </c>
    </row>
    <row r="941" spans="1:2" x14ac:dyDescent="0.25">
      <c r="A941" t="str">
        <f>IF(ISBLANK(Instructions!$B$17),"",Instructions!$B$17)</f>
        <v/>
      </c>
      <c r="B941" t="str">
        <f>IF(ISBLANK(Instructions!$B$18),"",Instructions!$B$18)</f>
        <v/>
      </c>
    </row>
    <row r="942" spans="1:2" x14ac:dyDescent="0.25">
      <c r="A942" t="str">
        <f>IF(ISBLANK(Instructions!$B$17),"",Instructions!$B$17)</f>
        <v/>
      </c>
      <c r="B942" t="str">
        <f>IF(ISBLANK(Instructions!$B$18),"",Instructions!$B$18)</f>
        <v/>
      </c>
    </row>
    <row r="943" spans="1:2" x14ac:dyDescent="0.25">
      <c r="A943" t="str">
        <f>IF(ISBLANK(Instructions!$B$17),"",Instructions!$B$17)</f>
        <v/>
      </c>
      <c r="B943" t="str">
        <f>IF(ISBLANK(Instructions!$B$18),"",Instructions!$B$18)</f>
        <v/>
      </c>
    </row>
    <row r="944" spans="1:2" x14ac:dyDescent="0.25">
      <c r="A944" t="str">
        <f>IF(ISBLANK(Instructions!$B$17),"",Instructions!$B$17)</f>
        <v/>
      </c>
      <c r="B944" t="str">
        <f>IF(ISBLANK(Instructions!$B$18),"",Instructions!$B$18)</f>
        <v/>
      </c>
    </row>
    <row r="945" spans="1:2" x14ac:dyDescent="0.25">
      <c r="A945" t="str">
        <f>IF(ISBLANK(Instructions!$B$17),"",Instructions!$B$17)</f>
        <v/>
      </c>
      <c r="B945" t="str">
        <f>IF(ISBLANK(Instructions!$B$18),"",Instructions!$B$18)</f>
        <v/>
      </c>
    </row>
    <row r="946" spans="1:2" x14ac:dyDescent="0.25">
      <c r="A946" t="str">
        <f>IF(ISBLANK(Instructions!$B$17),"",Instructions!$B$17)</f>
        <v/>
      </c>
      <c r="B946" t="str">
        <f>IF(ISBLANK(Instructions!$B$18),"",Instructions!$B$18)</f>
        <v/>
      </c>
    </row>
    <row r="947" spans="1:2" x14ac:dyDescent="0.25">
      <c r="A947" t="str">
        <f>IF(ISBLANK(Instructions!$B$17),"",Instructions!$B$17)</f>
        <v/>
      </c>
      <c r="B947" t="str">
        <f>IF(ISBLANK(Instructions!$B$18),"",Instructions!$B$18)</f>
        <v/>
      </c>
    </row>
    <row r="948" spans="1:2" x14ac:dyDescent="0.25">
      <c r="A948" t="str">
        <f>IF(ISBLANK(Instructions!$B$17),"",Instructions!$B$17)</f>
        <v/>
      </c>
      <c r="B948" t="str">
        <f>IF(ISBLANK(Instructions!$B$18),"",Instructions!$B$18)</f>
        <v/>
      </c>
    </row>
    <row r="949" spans="1:2" x14ac:dyDescent="0.25">
      <c r="A949" t="str">
        <f>IF(ISBLANK(Instructions!$B$17),"",Instructions!$B$17)</f>
        <v/>
      </c>
      <c r="B949" t="str">
        <f>IF(ISBLANK(Instructions!$B$18),"",Instructions!$B$18)</f>
        <v/>
      </c>
    </row>
    <row r="950" spans="1:2" x14ac:dyDescent="0.25">
      <c r="A950" t="str">
        <f>IF(ISBLANK(Instructions!$B$17),"",Instructions!$B$17)</f>
        <v/>
      </c>
      <c r="B950" t="str">
        <f>IF(ISBLANK(Instructions!$B$18),"",Instructions!$B$18)</f>
        <v/>
      </c>
    </row>
    <row r="951" spans="1:2" x14ac:dyDescent="0.25">
      <c r="A951" t="str">
        <f>IF(ISBLANK(Instructions!$B$17),"",Instructions!$B$17)</f>
        <v/>
      </c>
      <c r="B951" t="str">
        <f>IF(ISBLANK(Instructions!$B$18),"",Instructions!$B$18)</f>
        <v/>
      </c>
    </row>
    <row r="952" spans="1:2" x14ac:dyDescent="0.25">
      <c r="A952" t="str">
        <f>IF(ISBLANK(Instructions!$B$17),"",Instructions!$B$17)</f>
        <v/>
      </c>
      <c r="B952" t="str">
        <f>IF(ISBLANK(Instructions!$B$18),"",Instructions!$B$18)</f>
        <v/>
      </c>
    </row>
    <row r="953" spans="1:2" x14ac:dyDescent="0.25">
      <c r="A953" t="str">
        <f>IF(ISBLANK(Instructions!$B$17),"",Instructions!$B$17)</f>
        <v/>
      </c>
      <c r="B953" t="str">
        <f>IF(ISBLANK(Instructions!$B$18),"",Instructions!$B$18)</f>
        <v/>
      </c>
    </row>
    <row r="954" spans="1:2" x14ac:dyDescent="0.25">
      <c r="A954" t="str">
        <f>IF(ISBLANK(Instructions!$B$17),"",Instructions!$B$17)</f>
        <v/>
      </c>
      <c r="B954" t="str">
        <f>IF(ISBLANK(Instructions!$B$18),"",Instructions!$B$18)</f>
        <v/>
      </c>
    </row>
    <row r="955" spans="1:2" x14ac:dyDescent="0.25">
      <c r="A955" t="str">
        <f>IF(ISBLANK(Instructions!$B$17),"",Instructions!$B$17)</f>
        <v/>
      </c>
      <c r="B955" t="str">
        <f>IF(ISBLANK(Instructions!$B$18),"",Instructions!$B$18)</f>
        <v/>
      </c>
    </row>
    <row r="956" spans="1:2" x14ac:dyDescent="0.25">
      <c r="A956" t="str">
        <f>IF(ISBLANK(Instructions!$B$17),"",Instructions!$B$17)</f>
        <v/>
      </c>
      <c r="B956" t="str">
        <f>IF(ISBLANK(Instructions!$B$18),"",Instructions!$B$18)</f>
        <v/>
      </c>
    </row>
    <row r="957" spans="1:2" x14ac:dyDescent="0.25">
      <c r="A957" t="str">
        <f>IF(ISBLANK(Instructions!$B$17),"",Instructions!$B$17)</f>
        <v/>
      </c>
      <c r="B957" t="str">
        <f>IF(ISBLANK(Instructions!$B$18),"",Instructions!$B$18)</f>
        <v/>
      </c>
    </row>
    <row r="958" spans="1:2" x14ac:dyDescent="0.25">
      <c r="A958" t="str">
        <f>IF(ISBLANK(Instructions!$B$17),"",Instructions!$B$17)</f>
        <v/>
      </c>
      <c r="B958" t="str">
        <f>IF(ISBLANK(Instructions!$B$18),"",Instructions!$B$18)</f>
        <v/>
      </c>
    </row>
    <row r="959" spans="1:2" x14ac:dyDescent="0.25">
      <c r="A959" t="str">
        <f>IF(ISBLANK(Instructions!$B$17),"",Instructions!$B$17)</f>
        <v/>
      </c>
      <c r="B959" t="str">
        <f>IF(ISBLANK(Instructions!$B$18),"",Instructions!$B$18)</f>
        <v/>
      </c>
    </row>
    <row r="960" spans="1:2" x14ac:dyDescent="0.25">
      <c r="A960" t="str">
        <f>IF(ISBLANK(Instructions!$B$17),"",Instructions!$B$17)</f>
        <v/>
      </c>
      <c r="B960" t="str">
        <f>IF(ISBLANK(Instructions!$B$18),"",Instructions!$B$18)</f>
        <v/>
      </c>
    </row>
    <row r="961" spans="1:2" x14ac:dyDescent="0.25">
      <c r="A961" t="str">
        <f>IF(ISBLANK(Instructions!$B$17),"",Instructions!$B$17)</f>
        <v/>
      </c>
      <c r="B961" t="str">
        <f>IF(ISBLANK(Instructions!$B$18),"",Instructions!$B$18)</f>
        <v/>
      </c>
    </row>
    <row r="962" spans="1:2" x14ac:dyDescent="0.25">
      <c r="A962" t="str">
        <f>IF(ISBLANK(Instructions!$B$17),"",Instructions!$B$17)</f>
        <v/>
      </c>
      <c r="B962" t="str">
        <f>IF(ISBLANK(Instructions!$B$18),"",Instructions!$B$18)</f>
        <v/>
      </c>
    </row>
    <row r="963" spans="1:2" x14ac:dyDescent="0.25">
      <c r="A963" t="str">
        <f>IF(ISBLANK(Instructions!$B$17),"",Instructions!$B$17)</f>
        <v/>
      </c>
      <c r="B963" t="str">
        <f>IF(ISBLANK(Instructions!$B$18),"",Instructions!$B$18)</f>
        <v/>
      </c>
    </row>
    <row r="964" spans="1:2" x14ac:dyDescent="0.25">
      <c r="A964" t="str">
        <f>IF(ISBLANK(Instructions!$B$17),"",Instructions!$B$17)</f>
        <v/>
      </c>
      <c r="B964" t="str">
        <f>IF(ISBLANK(Instructions!$B$18),"",Instructions!$B$18)</f>
        <v/>
      </c>
    </row>
    <row r="965" spans="1:2" x14ac:dyDescent="0.25">
      <c r="A965" t="str">
        <f>IF(ISBLANK(Instructions!$B$17),"",Instructions!$B$17)</f>
        <v/>
      </c>
      <c r="B965" t="str">
        <f>IF(ISBLANK(Instructions!$B$18),"",Instructions!$B$18)</f>
        <v/>
      </c>
    </row>
  </sheetData>
  <phoneticPr fontId="28" type="noConversion"/>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89EC17-ADEF-454D-BB1D-081BFC399616}">
          <x14:formula1>
            <xm:f>Lists!$B$118:$B$121</xm:f>
          </x14:formula1>
          <xm:sqref>F604:F1048576 F1:F580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7810C-7F3C-4A74-B47B-6089C4BDC26F}">
  <sheetPr codeName="Sheet4">
    <tabColor rgb="FFFFFF00"/>
    <pageSetUpPr autoPageBreaks="0" fitToPage="1"/>
  </sheetPr>
  <dimension ref="A1:N55"/>
  <sheetViews>
    <sheetView tabSelected="1" zoomScale="60" zoomScaleNormal="60" workbookViewId="0">
      <selection activeCell="U33" sqref="U33"/>
    </sheetView>
  </sheetViews>
  <sheetFormatPr defaultRowHeight="15" x14ac:dyDescent="0.25"/>
  <cols>
    <col min="1" max="1" width="26.28515625" customWidth="1"/>
    <col min="2" max="9" width="10.7109375" customWidth="1"/>
  </cols>
  <sheetData>
    <row r="1" spans="1:14" ht="15" customHeight="1" x14ac:dyDescent="0.25">
      <c r="A1" s="282" t="s">
        <v>781</v>
      </c>
      <c r="B1" s="282"/>
      <c r="C1" s="282"/>
      <c r="D1" s="282"/>
      <c r="E1" s="282"/>
      <c r="F1" s="282"/>
      <c r="G1" s="282"/>
      <c r="H1" s="282"/>
      <c r="I1" s="282"/>
      <c r="J1" s="282"/>
      <c r="K1" s="282"/>
      <c r="L1" s="282"/>
      <c r="M1" s="282"/>
      <c r="N1" s="283"/>
    </row>
    <row r="2" spans="1:14" x14ac:dyDescent="0.25">
      <c r="A2" s="282"/>
      <c r="B2" s="282"/>
      <c r="C2" s="282"/>
      <c r="D2" s="282"/>
      <c r="E2" s="282"/>
      <c r="F2" s="282"/>
      <c r="G2" s="282"/>
      <c r="H2" s="282"/>
      <c r="I2" s="282"/>
      <c r="J2" s="282"/>
      <c r="K2" s="282"/>
      <c r="L2" s="282"/>
      <c r="M2" s="282"/>
      <c r="N2" s="283"/>
    </row>
    <row r="3" spans="1:14" x14ac:dyDescent="0.25">
      <c r="A3" s="282"/>
      <c r="B3" s="282"/>
      <c r="C3" s="282"/>
      <c r="D3" s="282"/>
      <c r="E3" s="282"/>
      <c r="F3" s="282"/>
      <c r="G3" s="282"/>
      <c r="H3" s="282"/>
      <c r="I3" s="282"/>
      <c r="J3" s="282"/>
      <c r="K3" s="282"/>
      <c r="L3" s="282"/>
      <c r="M3" s="282"/>
      <c r="N3" s="283"/>
    </row>
    <row r="4" spans="1:14" x14ac:dyDescent="0.25">
      <c r="A4" s="282"/>
      <c r="B4" s="282"/>
      <c r="C4" s="282"/>
      <c r="D4" s="282"/>
      <c r="E4" s="282"/>
      <c r="F4" s="282"/>
      <c r="G4" s="282"/>
      <c r="H4" s="282"/>
      <c r="I4" s="282"/>
      <c r="J4" s="282"/>
      <c r="K4" s="282"/>
      <c r="L4" s="282"/>
      <c r="M4" s="282"/>
      <c r="N4" s="283"/>
    </row>
    <row r="5" spans="1:14" ht="15" customHeight="1" x14ac:dyDescent="0.25">
      <c r="A5" s="289" t="s">
        <v>1348</v>
      </c>
      <c r="B5" s="289"/>
      <c r="C5" s="289"/>
      <c r="D5" s="289"/>
      <c r="E5" s="289"/>
      <c r="F5" s="289"/>
      <c r="G5" s="289"/>
      <c r="H5" s="289"/>
      <c r="I5" s="289"/>
      <c r="J5" s="289"/>
      <c r="K5" s="289"/>
      <c r="L5" s="289"/>
      <c r="M5" s="289"/>
      <c r="N5" s="290"/>
    </row>
    <row r="6" spans="1:14" ht="15" customHeight="1" x14ac:dyDescent="0.25">
      <c r="A6" s="289"/>
      <c r="B6" s="289"/>
      <c r="C6" s="289"/>
      <c r="D6" s="289"/>
      <c r="E6" s="289"/>
      <c r="F6" s="289"/>
      <c r="G6" s="289"/>
      <c r="H6" s="289"/>
      <c r="I6" s="289"/>
      <c r="J6" s="289"/>
      <c r="K6" s="289"/>
      <c r="L6" s="289"/>
      <c r="M6" s="289"/>
      <c r="N6" s="290"/>
    </row>
    <row r="7" spans="1:14" ht="15" customHeight="1" x14ac:dyDescent="0.25">
      <c r="A7" s="289"/>
      <c r="B7" s="289"/>
      <c r="C7" s="289"/>
      <c r="D7" s="289"/>
      <c r="E7" s="289"/>
      <c r="F7" s="289"/>
      <c r="G7" s="289"/>
      <c r="H7" s="289"/>
      <c r="I7" s="289"/>
      <c r="J7" s="289"/>
      <c r="K7" s="289"/>
      <c r="L7" s="289"/>
      <c r="M7" s="289"/>
      <c r="N7" s="290"/>
    </row>
    <row r="8" spans="1:14" ht="15" customHeight="1" x14ac:dyDescent="0.25">
      <c r="A8" s="289"/>
      <c r="B8" s="289"/>
      <c r="C8" s="289"/>
      <c r="D8" s="289"/>
      <c r="E8" s="289"/>
      <c r="F8" s="289"/>
      <c r="G8" s="289"/>
      <c r="H8" s="289"/>
      <c r="I8" s="289"/>
      <c r="J8" s="289"/>
      <c r="K8" s="289"/>
      <c r="L8" s="289"/>
      <c r="M8" s="289"/>
      <c r="N8" s="290"/>
    </row>
    <row r="9" spans="1:14" ht="15" customHeight="1" x14ac:dyDescent="0.25">
      <c r="A9" s="289"/>
      <c r="B9" s="289"/>
      <c r="C9" s="289"/>
      <c r="D9" s="289"/>
      <c r="E9" s="289"/>
      <c r="F9" s="289"/>
      <c r="G9" s="289"/>
      <c r="H9" s="289"/>
      <c r="I9" s="289"/>
      <c r="J9" s="289"/>
      <c r="K9" s="289"/>
      <c r="L9" s="289"/>
      <c r="M9" s="289"/>
      <c r="N9" s="290"/>
    </row>
    <row r="10" spans="1:14" ht="15" customHeight="1" x14ac:dyDescent="0.25">
      <c r="A10" s="289"/>
      <c r="B10" s="289"/>
      <c r="C10" s="289"/>
      <c r="D10" s="289"/>
      <c r="E10" s="289"/>
      <c r="F10" s="289"/>
      <c r="G10" s="289"/>
      <c r="H10" s="289"/>
      <c r="I10" s="289"/>
      <c r="J10" s="289"/>
      <c r="K10" s="289"/>
      <c r="L10" s="289"/>
      <c r="M10" s="289"/>
      <c r="N10" s="290"/>
    </row>
    <row r="11" spans="1:14" ht="15" customHeight="1" x14ac:dyDescent="0.25">
      <c r="A11" s="289"/>
      <c r="B11" s="289"/>
      <c r="C11" s="289"/>
      <c r="D11" s="289"/>
      <c r="E11" s="289"/>
      <c r="F11" s="289"/>
      <c r="G11" s="289"/>
      <c r="H11" s="289"/>
      <c r="I11" s="289"/>
      <c r="J11" s="289"/>
      <c r="K11" s="289"/>
      <c r="L11" s="289"/>
      <c r="M11" s="289"/>
      <c r="N11" s="290"/>
    </row>
    <row r="12" spans="1:14" ht="15" customHeight="1" x14ac:dyDescent="0.25">
      <c r="A12" s="289"/>
      <c r="B12" s="289"/>
      <c r="C12" s="289"/>
      <c r="D12" s="289"/>
      <c r="E12" s="289"/>
      <c r="F12" s="289"/>
      <c r="G12" s="289"/>
      <c r="H12" s="289"/>
      <c r="I12" s="289"/>
      <c r="J12" s="289"/>
      <c r="K12" s="289"/>
      <c r="L12" s="289"/>
      <c r="M12" s="289"/>
      <c r="N12" s="290"/>
    </row>
    <row r="13" spans="1:14" ht="15.75" customHeight="1" x14ac:dyDescent="0.25">
      <c r="A13" s="289"/>
      <c r="B13" s="289"/>
      <c r="C13" s="289"/>
      <c r="D13" s="289"/>
      <c r="E13" s="289"/>
      <c r="F13" s="289"/>
      <c r="G13" s="289"/>
      <c r="H13" s="289"/>
      <c r="I13" s="289"/>
      <c r="J13" s="289"/>
      <c r="K13" s="289"/>
      <c r="L13" s="289"/>
      <c r="M13" s="289"/>
      <c r="N13" s="290"/>
    </row>
    <row r="14" spans="1:14" ht="15.75" customHeight="1" x14ac:dyDescent="0.25">
      <c r="A14" s="289"/>
      <c r="B14" s="289"/>
      <c r="C14" s="289"/>
      <c r="D14" s="289"/>
      <c r="E14" s="289"/>
      <c r="F14" s="289"/>
      <c r="G14" s="289"/>
      <c r="H14" s="289"/>
      <c r="I14" s="289"/>
      <c r="J14" s="289"/>
      <c r="K14" s="289"/>
      <c r="L14" s="289"/>
      <c r="M14" s="289"/>
      <c r="N14" s="290"/>
    </row>
    <row r="15" spans="1:14" ht="15.75" customHeight="1" x14ac:dyDescent="0.25">
      <c r="A15" s="289"/>
      <c r="B15" s="289"/>
      <c r="C15" s="289"/>
      <c r="D15" s="289"/>
      <c r="E15" s="289"/>
      <c r="F15" s="289"/>
      <c r="G15" s="289"/>
      <c r="H15" s="289"/>
      <c r="I15" s="289"/>
      <c r="J15" s="289"/>
      <c r="K15" s="289"/>
      <c r="L15" s="289"/>
      <c r="M15" s="289"/>
      <c r="N15" s="290"/>
    </row>
    <row r="16" spans="1:14" ht="15.75" customHeight="1" x14ac:dyDescent="0.25">
      <c r="N16" s="127"/>
    </row>
    <row r="17" spans="1:14" ht="37.5" customHeight="1" x14ac:dyDescent="0.3">
      <c r="A17" s="126" t="s">
        <v>782</v>
      </c>
      <c r="B17" s="284"/>
      <c r="C17" s="284"/>
      <c r="D17" s="284"/>
      <c r="E17" s="284"/>
      <c r="N17" s="127"/>
    </row>
    <row r="18" spans="1:14" ht="56.25" x14ac:dyDescent="0.3">
      <c r="A18" s="126" t="s">
        <v>783</v>
      </c>
      <c r="B18" s="284"/>
      <c r="C18" s="284"/>
      <c r="D18" s="284"/>
      <c r="E18" s="284"/>
      <c r="N18" s="127"/>
    </row>
    <row r="19" spans="1:14" x14ac:dyDescent="0.25">
      <c r="N19" s="127"/>
    </row>
    <row r="20" spans="1:14" x14ac:dyDescent="0.25">
      <c r="A20" s="304" t="s">
        <v>784</v>
      </c>
      <c r="B20" s="304"/>
      <c r="C20" s="304"/>
      <c r="D20" s="304"/>
      <c r="E20" s="304"/>
      <c r="N20" s="127"/>
    </row>
    <row r="21" spans="1:14" x14ac:dyDescent="0.25">
      <c r="A21" s="304"/>
      <c r="B21" s="304"/>
      <c r="C21" s="304"/>
      <c r="D21" s="304"/>
      <c r="E21" s="304"/>
      <c r="N21" s="127"/>
    </row>
    <row r="22" spans="1:14" x14ac:dyDescent="0.25">
      <c r="A22" s="295" t="s">
        <v>785</v>
      </c>
      <c r="B22" s="297"/>
      <c r="C22" s="297"/>
      <c r="D22" s="297"/>
      <c r="E22" s="297"/>
      <c r="N22" s="127"/>
    </row>
    <row r="23" spans="1:14" x14ac:dyDescent="0.25">
      <c r="A23" s="295"/>
      <c r="B23" s="297"/>
      <c r="C23" s="297"/>
      <c r="D23" s="297"/>
      <c r="E23" s="297"/>
      <c r="N23" s="127"/>
    </row>
    <row r="24" spans="1:14" x14ac:dyDescent="0.25">
      <c r="A24" s="295" t="s">
        <v>786</v>
      </c>
      <c r="B24" s="297"/>
      <c r="C24" s="297"/>
      <c r="D24" s="297"/>
      <c r="E24" s="297"/>
      <c r="N24" s="127"/>
    </row>
    <row r="25" spans="1:14" x14ac:dyDescent="0.25">
      <c r="A25" s="295"/>
      <c r="B25" s="297"/>
      <c r="C25" s="297"/>
      <c r="D25" s="297"/>
      <c r="E25" s="297"/>
      <c r="N25" s="127"/>
    </row>
    <row r="26" spans="1:14" x14ac:dyDescent="0.25">
      <c r="A26" s="295" t="s">
        <v>787</v>
      </c>
      <c r="B26" s="296"/>
      <c r="C26" s="297"/>
      <c r="D26" s="297"/>
      <c r="E26" s="297"/>
      <c r="N26" s="127"/>
    </row>
    <row r="27" spans="1:14" x14ac:dyDescent="0.25">
      <c r="A27" s="295"/>
      <c r="B27" s="297"/>
      <c r="C27" s="297"/>
      <c r="D27" s="297"/>
      <c r="E27" s="297"/>
      <c r="N27" s="127"/>
    </row>
    <row r="28" spans="1:14" x14ac:dyDescent="0.25">
      <c r="N28" s="127"/>
    </row>
    <row r="29" spans="1:14" x14ac:dyDescent="0.25">
      <c r="A29" s="285" t="s">
        <v>788</v>
      </c>
      <c r="B29" s="298"/>
      <c r="C29" s="298"/>
      <c r="D29" s="298"/>
      <c r="E29" s="298"/>
      <c r="F29" s="298"/>
      <c r="G29" s="298"/>
      <c r="H29" s="298"/>
      <c r="I29" s="298"/>
      <c r="J29" s="298"/>
      <c r="K29" s="298"/>
      <c r="L29" s="298"/>
      <c r="M29" s="298"/>
      <c r="N29" s="299"/>
    </row>
    <row r="30" spans="1:14" x14ac:dyDescent="0.25">
      <c r="A30" s="298"/>
      <c r="B30" s="298"/>
      <c r="C30" s="298"/>
      <c r="D30" s="298"/>
      <c r="E30" s="298"/>
      <c r="F30" s="298"/>
      <c r="G30" s="298"/>
      <c r="H30" s="298"/>
      <c r="I30" s="298"/>
      <c r="J30" s="298"/>
      <c r="K30" s="298"/>
      <c r="L30" s="298"/>
      <c r="M30" s="298"/>
      <c r="N30" s="299"/>
    </row>
    <row r="31" spans="1:14" x14ac:dyDescent="0.25">
      <c r="A31" s="293" t="s">
        <v>789</v>
      </c>
      <c r="B31" s="300"/>
      <c r="C31" s="300"/>
      <c r="D31" s="300"/>
      <c r="E31" s="300"/>
      <c r="F31" s="300"/>
      <c r="G31" s="300"/>
      <c r="H31" s="300"/>
      <c r="I31" s="300"/>
      <c r="J31" s="300"/>
      <c r="K31" s="300"/>
      <c r="L31" s="300"/>
      <c r="M31" s="300"/>
      <c r="N31" s="301"/>
    </row>
    <row r="32" spans="1:14" x14ac:dyDescent="0.25">
      <c r="A32" s="300"/>
      <c r="B32" s="300"/>
      <c r="C32" s="300"/>
      <c r="D32" s="300"/>
      <c r="E32" s="300"/>
      <c r="F32" s="300"/>
      <c r="G32" s="300"/>
      <c r="H32" s="300"/>
      <c r="I32" s="300"/>
      <c r="J32" s="300"/>
      <c r="K32" s="300"/>
      <c r="L32" s="300"/>
      <c r="M32" s="300"/>
      <c r="N32" s="301"/>
    </row>
    <row r="33" spans="1:14" x14ac:dyDescent="0.25">
      <c r="A33" s="300"/>
      <c r="B33" s="300"/>
      <c r="C33" s="300"/>
      <c r="D33" s="300"/>
      <c r="E33" s="300"/>
      <c r="F33" s="300"/>
      <c r="G33" s="300"/>
      <c r="H33" s="300"/>
      <c r="I33" s="300"/>
      <c r="J33" s="300"/>
      <c r="K33" s="300"/>
      <c r="L33" s="300"/>
      <c r="M33" s="300"/>
      <c r="N33" s="301"/>
    </row>
    <row r="34" spans="1:14" x14ac:dyDescent="0.25">
      <c r="A34" s="300"/>
      <c r="B34" s="300"/>
      <c r="C34" s="300"/>
      <c r="D34" s="300"/>
      <c r="E34" s="300"/>
      <c r="F34" s="300"/>
      <c r="G34" s="300"/>
      <c r="H34" s="300"/>
      <c r="I34" s="300"/>
      <c r="J34" s="300"/>
      <c r="K34" s="300"/>
      <c r="L34" s="300"/>
      <c r="M34" s="300"/>
      <c r="N34" s="301"/>
    </row>
    <row r="35" spans="1:14" x14ac:dyDescent="0.25">
      <c r="A35" s="300"/>
      <c r="B35" s="300"/>
      <c r="C35" s="300"/>
      <c r="D35" s="300"/>
      <c r="E35" s="300"/>
      <c r="F35" s="300"/>
      <c r="G35" s="300"/>
      <c r="H35" s="300"/>
      <c r="I35" s="300"/>
      <c r="J35" s="300"/>
      <c r="K35" s="300"/>
      <c r="L35" s="300"/>
      <c r="M35" s="300"/>
      <c r="N35" s="301"/>
    </row>
    <row r="36" spans="1:14" x14ac:dyDescent="0.25">
      <c r="A36" s="300"/>
      <c r="B36" s="300"/>
      <c r="C36" s="300"/>
      <c r="D36" s="300"/>
      <c r="E36" s="300"/>
      <c r="F36" s="300"/>
      <c r="G36" s="300"/>
      <c r="H36" s="300"/>
      <c r="I36" s="300"/>
      <c r="J36" s="300"/>
      <c r="K36" s="300"/>
      <c r="L36" s="300"/>
      <c r="M36" s="300"/>
      <c r="N36" s="301"/>
    </row>
    <row r="37" spans="1:14" x14ac:dyDescent="0.25">
      <c r="A37" s="300"/>
      <c r="B37" s="300"/>
      <c r="C37" s="300"/>
      <c r="D37" s="300"/>
      <c r="E37" s="300"/>
      <c r="F37" s="300"/>
      <c r="G37" s="300"/>
      <c r="H37" s="300"/>
      <c r="I37" s="300"/>
      <c r="J37" s="300"/>
      <c r="K37" s="300"/>
      <c r="L37" s="300"/>
      <c r="M37" s="300"/>
      <c r="N37" s="301"/>
    </row>
    <row r="38" spans="1:14" x14ac:dyDescent="0.25">
      <c r="A38" s="300"/>
      <c r="B38" s="300"/>
      <c r="C38" s="300"/>
      <c r="D38" s="300"/>
      <c r="E38" s="300"/>
      <c r="F38" s="300"/>
      <c r="G38" s="300"/>
      <c r="H38" s="300"/>
      <c r="I38" s="300"/>
      <c r="J38" s="300"/>
      <c r="K38" s="300"/>
      <c r="L38" s="300"/>
      <c r="M38" s="300"/>
      <c r="N38" s="301"/>
    </row>
    <row r="39" spans="1:14" ht="35.1" customHeight="1" x14ac:dyDescent="0.25">
      <c r="A39" s="300"/>
      <c r="B39" s="300"/>
      <c r="C39" s="300"/>
      <c r="D39" s="300"/>
      <c r="E39" s="300"/>
      <c r="F39" s="300"/>
      <c r="G39" s="300"/>
      <c r="H39" s="300"/>
      <c r="I39" s="300"/>
      <c r="J39" s="300"/>
      <c r="K39" s="300"/>
      <c r="L39" s="300"/>
      <c r="M39" s="300"/>
      <c r="N39" s="301"/>
    </row>
    <row r="40" spans="1:14" ht="15" customHeight="1" x14ac:dyDescent="0.25">
      <c r="A40" s="302" t="s">
        <v>790</v>
      </c>
      <c r="B40" s="302"/>
      <c r="C40" s="302"/>
      <c r="D40" s="302"/>
      <c r="E40" s="302"/>
      <c r="F40" s="302"/>
      <c r="G40" s="302"/>
      <c r="H40" s="302"/>
      <c r="I40" s="302"/>
      <c r="J40" s="302"/>
      <c r="K40" s="302"/>
      <c r="L40" s="302"/>
      <c r="M40" s="302"/>
      <c r="N40" s="303"/>
    </row>
    <row r="41" spans="1:14" x14ac:dyDescent="0.25">
      <c r="A41" s="302"/>
      <c r="B41" s="302"/>
      <c r="C41" s="302"/>
      <c r="D41" s="302"/>
      <c r="E41" s="302"/>
      <c r="F41" s="302"/>
      <c r="G41" s="302"/>
      <c r="H41" s="302"/>
      <c r="I41" s="302"/>
      <c r="J41" s="302"/>
      <c r="K41" s="302"/>
      <c r="L41" s="302"/>
      <c r="M41" s="302"/>
      <c r="N41" s="303"/>
    </row>
    <row r="42" spans="1:14" x14ac:dyDescent="0.25">
      <c r="A42" s="302"/>
      <c r="B42" s="302"/>
      <c r="C42" s="302"/>
      <c r="D42" s="302"/>
      <c r="E42" s="302"/>
      <c r="F42" s="302"/>
      <c r="G42" s="302"/>
      <c r="H42" s="302"/>
      <c r="I42" s="302"/>
      <c r="J42" s="302"/>
      <c r="K42" s="302"/>
      <c r="L42" s="302"/>
      <c r="M42" s="302"/>
      <c r="N42" s="303"/>
    </row>
    <row r="43" spans="1:14" x14ac:dyDescent="0.25">
      <c r="A43" s="302"/>
      <c r="B43" s="302"/>
      <c r="C43" s="302"/>
      <c r="D43" s="302"/>
      <c r="E43" s="302"/>
      <c r="F43" s="302"/>
      <c r="G43" s="302"/>
      <c r="H43" s="302"/>
      <c r="I43" s="302"/>
      <c r="J43" s="302"/>
      <c r="K43" s="302"/>
      <c r="L43" s="302"/>
      <c r="M43" s="302"/>
      <c r="N43" s="303"/>
    </row>
    <row r="44" spans="1:14" x14ac:dyDescent="0.25">
      <c r="A44" s="302"/>
      <c r="B44" s="302"/>
      <c r="C44" s="302"/>
      <c r="D44" s="302"/>
      <c r="E44" s="302"/>
      <c r="F44" s="302"/>
      <c r="G44" s="302"/>
      <c r="H44" s="302"/>
      <c r="I44" s="302"/>
      <c r="J44" s="302"/>
      <c r="K44" s="302"/>
      <c r="L44" s="302"/>
      <c r="M44" s="302"/>
      <c r="N44" s="303"/>
    </row>
    <row r="45" spans="1:14" ht="15" customHeight="1" x14ac:dyDescent="0.25">
      <c r="A45" s="291" t="s">
        <v>791</v>
      </c>
      <c r="B45" s="291"/>
      <c r="C45" s="291"/>
      <c r="D45" s="291"/>
      <c r="E45" s="291"/>
      <c r="F45" s="291"/>
      <c r="G45" s="291"/>
      <c r="H45" s="291"/>
      <c r="I45" s="292" t="s">
        <v>792</v>
      </c>
      <c r="J45" s="292"/>
      <c r="N45" s="127"/>
    </row>
    <row r="46" spans="1:14" ht="15" customHeight="1" x14ac:dyDescent="0.25">
      <c r="A46" s="291"/>
      <c r="B46" s="291"/>
      <c r="C46" s="291"/>
      <c r="D46" s="291"/>
      <c r="E46" s="291"/>
      <c r="F46" s="291"/>
      <c r="G46" s="291"/>
      <c r="H46" s="291"/>
      <c r="I46" s="292"/>
      <c r="J46" s="292"/>
      <c r="N46" s="127"/>
    </row>
    <row r="47" spans="1:14" ht="15" customHeight="1" x14ac:dyDescent="0.25">
      <c r="A47" s="293" t="s">
        <v>793</v>
      </c>
      <c r="B47" s="293"/>
      <c r="C47" s="293"/>
      <c r="D47" s="293"/>
      <c r="E47" s="293"/>
      <c r="F47" s="293"/>
      <c r="G47" s="293"/>
      <c r="H47" s="293"/>
      <c r="I47" s="293"/>
      <c r="J47" s="293"/>
      <c r="K47" s="293"/>
      <c r="L47" s="293"/>
      <c r="M47" s="293"/>
      <c r="N47" s="294"/>
    </row>
    <row r="48" spans="1:14" ht="15" customHeight="1" x14ac:dyDescent="0.25">
      <c r="A48" s="293"/>
      <c r="B48" s="293"/>
      <c r="C48" s="293"/>
      <c r="D48" s="293"/>
      <c r="E48" s="293"/>
      <c r="F48" s="293"/>
      <c r="G48" s="293"/>
      <c r="H48" s="293"/>
      <c r="I48" s="293"/>
      <c r="J48" s="293"/>
      <c r="K48" s="293"/>
      <c r="L48" s="293"/>
      <c r="M48" s="293"/>
      <c r="N48" s="294"/>
    </row>
    <row r="49" spans="1:14" ht="15" customHeight="1" x14ac:dyDescent="0.25">
      <c r="A49" s="293"/>
      <c r="B49" s="293"/>
      <c r="C49" s="293"/>
      <c r="D49" s="293"/>
      <c r="E49" s="293"/>
      <c r="F49" s="293"/>
      <c r="G49" s="293"/>
      <c r="H49" s="293"/>
      <c r="I49" s="293"/>
      <c r="J49" s="293"/>
      <c r="K49" s="293"/>
      <c r="L49" s="293"/>
      <c r="M49" s="293"/>
      <c r="N49" s="294"/>
    </row>
    <row r="50" spans="1:14" ht="15" customHeight="1" x14ac:dyDescent="0.25">
      <c r="A50" s="293"/>
      <c r="B50" s="293"/>
      <c r="C50" s="293"/>
      <c r="D50" s="293"/>
      <c r="E50" s="293"/>
      <c r="F50" s="293"/>
      <c r="G50" s="293"/>
      <c r="H50" s="293"/>
      <c r="I50" s="293"/>
      <c r="J50" s="293"/>
      <c r="K50" s="293"/>
      <c r="L50" s="293"/>
      <c r="M50" s="293"/>
      <c r="N50" s="294"/>
    </row>
    <row r="51" spans="1:14" x14ac:dyDescent="0.25">
      <c r="A51" s="293"/>
      <c r="B51" s="293"/>
      <c r="C51" s="293"/>
      <c r="D51" s="293"/>
      <c r="E51" s="293"/>
      <c r="F51" s="293"/>
      <c r="G51" s="293"/>
      <c r="H51" s="293"/>
      <c r="I51" s="293"/>
      <c r="J51" s="293"/>
      <c r="K51" s="293"/>
      <c r="L51" s="293"/>
      <c r="M51" s="293"/>
      <c r="N51" s="294"/>
    </row>
    <row r="52" spans="1:14" x14ac:dyDescent="0.25">
      <c r="N52" s="127"/>
    </row>
    <row r="53" spans="1:14" x14ac:dyDescent="0.25">
      <c r="A53" s="285" t="s">
        <v>794</v>
      </c>
      <c r="B53" s="285"/>
      <c r="C53" s="285"/>
      <c r="D53" s="285"/>
      <c r="E53" s="285"/>
      <c r="F53" s="285"/>
      <c r="G53" s="285"/>
      <c r="H53" s="285"/>
      <c r="I53" s="285"/>
      <c r="J53" s="285"/>
      <c r="K53" s="285"/>
      <c r="L53" s="285"/>
      <c r="M53" s="285"/>
      <c r="N53" s="286"/>
    </row>
    <row r="54" spans="1:14" x14ac:dyDescent="0.25">
      <c r="A54" s="287"/>
      <c r="B54" s="287"/>
      <c r="C54" s="287"/>
      <c r="D54" s="287"/>
      <c r="E54" s="287"/>
      <c r="F54" s="287"/>
      <c r="G54" s="287"/>
      <c r="H54" s="287"/>
      <c r="I54" s="287"/>
      <c r="J54" s="287"/>
      <c r="K54" s="287"/>
      <c r="L54" s="287"/>
      <c r="M54" s="287"/>
      <c r="N54" s="288"/>
    </row>
    <row r="55" spans="1:14" x14ac:dyDescent="0.25">
      <c r="A55" t="s">
        <v>1349</v>
      </c>
    </row>
  </sheetData>
  <sheetProtection algorithmName="SHA-512" hashValue="y1Lgxb2O/cN+c93Y7vUJzhkoEMeK07YfL8Ibv8q5dl8JlgyGptHSu2VweP8rT5Dudyj2PXdWOyg6B+fOJ1d2Ig==" saltValue="NClHiAgFQNKO0CPp51GUqw==" spinCount="100000" sheet="1" objects="1" scenarios="1"/>
  <mergeCells count="18">
    <mergeCell ref="A24:A25"/>
    <mergeCell ref="B24:E25"/>
    <mergeCell ref="A1:N4"/>
    <mergeCell ref="B17:E17"/>
    <mergeCell ref="B18:E18"/>
    <mergeCell ref="A53:N54"/>
    <mergeCell ref="A5:N15"/>
    <mergeCell ref="A45:H46"/>
    <mergeCell ref="I45:J46"/>
    <mergeCell ref="A47:N51"/>
    <mergeCell ref="A26:A27"/>
    <mergeCell ref="B26:E27"/>
    <mergeCell ref="A29:N30"/>
    <mergeCell ref="A31:N39"/>
    <mergeCell ref="A40:N44"/>
    <mergeCell ref="A20:E21"/>
    <mergeCell ref="A22:A23"/>
    <mergeCell ref="B22:E23"/>
  </mergeCells>
  <pageMargins left="0.7" right="0.7" top="0.75" bottom="0.75" header="0.3" footer="0.3"/>
  <pageSetup scale="57" orientation="portrait"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F58BE3E2-54B2-4B45-8955-625EF26EA99E}">
          <x14:formula1>
            <xm:f>Lists!$B$130:$B$243</xm:f>
          </x14:formula1>
          <xm:sqref>B17:E17</xm:sqref>
        </x14:dataValidation>
        <x14:dataValidation type="list" allowBlank="1" showInputMessage="1" showErrorMessage="1" xr:uid="{7B5C2E70-5AEE-496C-8EA0-426FC441BC9C}">
          <x14:formula1>
            <xm:f>Lists!$B$125</xm:f>
          </x14:formula1>
          <xm:sqref>B18:E18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FBA7-15B6-4955-B9C3-ADAC4392547B}">
  <sheetPr codeName="Sheet5">
    <tabColor rgb="FF599046"/>
    <pageSetUpPr autoPageBreaks="0"/>
  </sheetPr>
  <dimension ref="B2:R79"/>
  <sheetViews>
    <sheetView zoomScaleNormal="100" workbookViewId="0">
      <selection activeCell="B2" sqref="B2:G2"/>
    </sheetView>
  </sheetViews>
  <sheetFormatPr defaultColWidth="9.140625" defaultRowHeight="15" x14ac:dyDescent="0.25"/>
  <cols>
    <col min="1" max="1" width="3.5703125" style="11" customWidth="1"/>
    <col min="2" max="2" width="56.7109375" style="1" customWidth="1"/>
    <col min="3" max="3" width="13.7109375" style="7" customWidth="1"/>
    <col min="4" max="4" width="29.7109375" style="34" customWidth="1"/>
    <col min="5" max="5" width="40.7109375" style="34" customWidth="1"/>
    <col min="6" max="6" width="60.7109375" style="34" customWidth="1"/>
    <col min="7" max="7" width="60.7109375" style="7" customWidth="1"/>
    <col min="8" max="17" width="9.140625" style="11"/>
    <col min="18" max="18" width="12.5703125" style="11" customWidth="1"/>
    <col min="19" max="16384" width="9.140625" style="11"/>
  </cols>
  <sheetData>
    <row r="2" spans="2:18" ht="28.5" customHeight="1" thickBot="1" x14ac:dyDescent="0.3">
      <c r="B2" s="342" t="s">
        <v>795</v>
      </c>
      <c r="C2" s="342"/>
      <c r="D2" s="342"/>
      <c r="E2" s="342"/>
      <c r="F2" s="342"/>
      <c r="G2" s="342"/>
    </row>
    <row r="3" spans="2:18" ht="29.25" thickTop="1" x14ac:dyDescent="0.25">
      <c r="B3" s="10"/>
      <c r="C3" s="32"/>
      <c r="D3" s="10"/>
      <c r="E3" s="10"/>
      <c r="G3" s="6"/>
    </row>
    <row r="4" spans="2:18" ht="17.25" customHeight="1" x14ac:dyDescent="0.25">
      <c r="B4" s="344" t="s">
        <v>796</v>
      </c>
      <c r="C4" s="9" t="s">
        <v>797</v>
      </c>
      <c r="D4" s="129">
        <f>Lists!B126</f>
        <v>45474</v>
      </c>
      <c r="E4" s="10"/>
      <c r="G4" s="6"/>
    </row>
    <row r="5" spans="2:18" ht="17.25" customHeight="1" x14ac:dyDescent="0.25">
      <c r="B5" s="345"/>
      <c r="C5" s="9" t="s">
        <v>798</v>
      </c>
      <c r="D5" s="129">
        <f>Lists!B127</f>
        <v>45838</v>
      </c>
      <c r="E5" s="10"/>
      <c r="G5" s="6"/>
    </row>
    <row r="6" spans="2:18" ht="28.5" x14ac:dyDescent="0.25">
      <c r="B6" s="42"/>
      <c r="G6" s="6"/>
    </row>
    <row r="7" spans="2:18" s="34" customFormat="1" ht="61.5" customHeight="1" x14ac:dyDescent="0.25">
      <c r="B7" s="346" t="s">
        <v>1350</v>
      </c>
      <c r="C7" s="347"/>
      <c r="D7" s="327"/>
      <c r="E7" s="347"/>
      <c r="G7" s="7"/>
    </row>
    <row r="8" spans="2:18" ht="24.95" customHeight="1" thickBot="1" x14ac:dyDescent="0.3">
      <c r="B8" s="348" t="s">
        <v>799</v>
      </c>
      <c r="C8" s="349"/>
      <c r="D8" s="349"/>
      <c r="E8" s="349"/>
      <c r="F8" s="350"/>
    </row>
    <row r="9" spans="2:18" ht="21" customHeight="1" thickTop="1" x14ac:dyDescent="0.25">
      <c r="B9" s="253" t="s">
        <v>800</v>
      </c>
      <c r="C9" s="254" t="s">
        <v>117</v>
      </c>
      <c r="D9" s="255" t="s">
        <v>801</v>
      </c>
      <c r="E9" s="256" t="s">
        <v>802</v>
      </c>
      <c r="F9" s="257" t="s">
        <v>803</v>
      </c>
    </row>
    <row r="10" spans="2:18" ht="30" x14ac:dyDescent="0.25">
      <c r="B10" s="8" t="s">
        <v>804</v>
      </c>
      <c r="C10" s="130"/>
      <c r="D10" s="131"/>
      <c r="E10" s="196"/>
      <c r="F10" s="25"/>
    </row>
    <row r="11" spans="2:18" ht="30" x14ac:dyDescent="0.25">
      <c r="B11" s="3" t="s">
        <v>805</v>
      </c>
      <c r="C11" s="133"/>
      <c r="D11" s="131"/>
      <c r="E11" s="151"/>
      <c r="F11" s="25"/>
    </row>
    <row r="12" spans="2:18" ht="30" x14ac:dyDescent="0.25">
      <c r="B12" s="14" t="s">
        <v>806</v>
      </c>
      <c r="C12" s="134"/>
      <c r="D12" s="135"/>
      <c r="E12" s="203"/>
      <c r="F12" s="24" t="s">
        <v>1351</v>
      </c>
    </row>
    <row r="13" spans="2:18" x14ac:dyDescent="0.25">
      <c r="B13" s="351"/>
      <c r="C13" s="352"/>
      <c r="D13" s="352"/>
      <c r="E13" s="352"/>
      <c r="F13" s="353"/>
    </row>
    <row r="14" spans="2:18" ht="21" customHeight="1" thickBot="1" x14ac:dyDescent="0.3">
      <c r="B14" s="251" t="s">
        <v>807</v>
      </c>
      <c r="C14" s="252" t="s">
        <v>808</v>
      </c>
      <c r="D14" s="248" t="s">
        <v>801</v>
      </c>
      <c r="E14" s="249" t="s">
        <v>802</v>
      </c>
      <c r="F14" s="250" t="s">
        <v>803</v>
      </c>
      <c r="R14" s="13" t="s">
        <v>809</v>
      </c>
    </row>
    <row r="15" spans="2:18" ht="30.75" thickTop="1" x14ac:dyDescent="0.25">
      <c r="B15" s="55" t="s">
        <v>810</v>
      </c>
      <c r="C15" s="136"/>
      <c r="D15" s="131"/>
      <c r="E15" s="196"/>
      <c r="F15" s="20" t="s">
        <v>811</v>
      </c>
      <c r="R15" s="47" t="str">
        <f>IF($C$15&lt;&gt;"", IF($C$15="Yes", 1, 0), "")</f>
        <v/>
      </c>
    </row>
    <row r="16" spans="2:18" x14ac:dyDescent="0.25">
      <c r="B16" s="46" t="s">
        <v>812</v>
      </c>
      <c r="C16" s="137"/>
      <c r="D16" s="131"/>
      <c r="E16" s="151"/>
      <c r="F16" s="25" t="s">
        <v>813</v>
      </c>
      <c r="R16" s="47" t="str">
        <f>IF($C$16&lt;&gt;"", IF($C$16="Yes", 1, 0), "")</f>
        <v/>
      </c>
    </row>
    <row r="17" spans="2:18" x14ac:dyDescent="0.25">
      <c r="B17" s="46" t="s">
        <v>814</v>
      </c>
      <c r="C17" s="137"/>
      <c r="D17" s="135"/>
      <c r="E17" s="151"/>
      <c r="F17" s="25" t="s">
        <v>813</v>
      </c>
      <c r="R17" s="47" t="str">
        <f>IF($C$17&lt;&gt;"", IF($C$17="Yes", 1, 0), "")</f>
        <v/>
      </c>
    </row>
    <row r="18" spans="2:18" x14ac:dyDescent="0.25">
      <c r="B18" s="46" t="s">
        <v>815</v>
      </c>
      <c r="C18" s="136"/>
      <c r="D18" s="131"/>
      <c r="E18" s="151"/>
      <c r="F18" s="25" t="s">
        <v>813</v>
      </c>
      <c r="R18" s="47" t="str">
        <f>IF($C$18&lt;&gt;"", IF($C$18="Yes", 1, 0), "")</f>
        <v/>
      </c>
    </row>
    <row r="19" spans="2:18" x14ac:dyDescent="0.25">
      <c r="B19" s="46" t="s">
        <v>816</v>
      </c>
      <c r="C19" s="137"/>
      <c r="D19" s="131"/>
      <c r="E19" s="151"/>
      <c r="F19" s="25" t="s">
        <v>813</v>
      </c>
      <c r="J19" s="11" t="str">
        <f>IF(ISBLANK('1. Strategic Planning'!C29),"",'1. Strategic Planning'!C29)</f>
        <v/>
      </c>
      <c r="R19" s="47" t="str">
        <f>IF($C$19&lt;&gt;"", IF($C$19="Yes", 1, 0), "")</f>
        <v/>
      </c>
    </row>
    <row r="20" spans="2:18" x14ac:dyDescent="0.25">
      <c r="B20" s="46" t="s">
        <v>817</v>
      </c>
      <c r="C20" s="137"/>
      <c r="D20" s="135"/>
      <c r="E20" s="151"/>
      <c r="F20" s="25" t="s">
        <v>813</v>
      </c>
      <c r="R20" s="47" t="str">
        <f>IF($C$20&lt;&gt;"", IF($C$20="Yes", 1, 0), "")</f>
        <v/>
      </c>
    </row>
    <row r="21" spans="2:18" x14ac:dyDescent="0.25">
      <c r="B21" s="46" t="s">
        <v>818</v>
      </c>
      <c r="C21" s="137"/>
      <c r="D21" s="131"/>
      <c r="E21" s="151"/>
      <c r="F21" s="25" t="s">
        <v>813</v>
      </c>
      <c r="R21" s="47" t="str">
        <f>IF($C$21&lt;&gt;"", IF($C$21="Yes", 1, 0), "")</f>
        <v/>
      </c>
    </row>
    <row r="22" spans="2:18" x14ac:dyDescent="0.25">
      <c r="B22" s="46" t="s">
        <v>819</v>
      </c>
      <c r="C22" s="137"/>
      <c r="D22" s="131"/>
      <c r="E22" s="151"/>
      <c r="F22" s="25" t="s">
        <v>813</v>
      </c>
      <c r="R22" s="47" t="str">
        <f>IF($C$22&lt;&gt;"", IF($C$22="Yes", 1, 0), "")</f>
        <v/>
      </c>
    </row>
    <row r="23" spans="2:18" x14ac:dyDescent="0.25">
      <c r="B23" s="46" t="s">
        <v>820</v>
      </c>
      <c r="C23" s="137"/>
      <c r="D23" s="135"/>
      <c r="E23" s="151"/>
      <c r="F23" s="25" t="s">
        <v>813</v>
      </c>
      <c r="R23" s="47" t="str">
        <f>IF($C$23&lt;&gt;"", IF($C$23="Yes", 1, 0), "")</f>
        <v/>
      </c>
    </row>
    <row r="24" spans="2:18" x14ac:dyDescent="0.25">
      <c r="B24" s="46" t="s">
        <v>821</v>
      </c>
      <c r="C24" s="137"/>
      <c r="D24" s="131"/>
      <c r="E24" s="151"/>
      <c r="F24" s="25" t="s">
        <v>813</v>
      </c>
      <c r="R24" s="47" t="str">
        <f>IF($C$24&lt;&gt;"", IF($C$24="Yes", 1, 0), "")</f>
        <v/>
      </c>
    </row>
    <row r="25" spans="2:18" x14ac:dyDescent="0.25">
      <c r="B25" s="46" t="s">
        <v>822</v>
      </c>
      <c r="C25" s="137"/>
      <c r="D25" s="131"/>
      <c r="E25" s="151"/>
      <c r="F25" s="25" t="s">
        <v>813</v>
      </c>
      <c r="R25" s="47" t="str">
        <f>IF($C$25&lt;&gt;"", IF($C$25="Yes", 1, 0), "")</f>
        <v/>
      </c>
    </row>
    <row r="26" spans="2:18" x14ac:dyDescent="0.25">
      <c r="B26" s="46" t="s">
        <v>823</v>
      </c>
      <c r="C26" s="137"/>
      <c r="D26" s="131"/>
      <c r="E26" s="151"/>
      <c r="F26" s="25" t="s">
        <v>813</v>
      </c>
      <c r="R26" s="47" t="str">
        <f>IF($C$26&lt;&gt;"", IF($C$26="Yes", 1, 0), "")</f>
        <v/>
      </c>
    </row>
    <row r="27" spans="2:18" x14ac:dyDescent="0.25">
      <c r="B27" s="46" t="s">
        <v>824</v>
      </c>
      <c r="C27" s="137"/>
      <c r="D27" s="131"/>
      <c r="E27" s="151"/>
      <c r="F27" s="25" t="s">
        <v>813</v>
      </c>
      <c r="R27" s="47" t="str">
        <f>IF($C$27&lt;&gt;"", IF($C$27="Yes", 1, 0), "")</f>
        <v/>
      </c>
    </row>
    <row r="28" spans="2:18" ht="15.75" thickBot="1" x14ac:dyDescent="0.3">
      <c r="B28" s="53" t="s">
        <v>825</v>
      </c>
      <c r="C28" s="138"/>
      <c r="D28" s="131"/>
      <c r="E28" s="197"/>
      <c r="F28" s="40" t="s">
        <v>813</v>
      </c>
      <c r="R28" s="47" t="str">
        <f>IF($C$28&lt;&gt;"", IF($C$28="Yes", 1, 0), "")</f>
        <v/>
      </c>
    </row>
    <row r="29" spans="2:18" ht="20.25" customHeight="1" thickTop="1" x14ac:dyDescent="0.25">
      <c r="B29" s="66" t="s">
        <v>826</v>
      </c>
      <c r="C29" s="68" t="str">
        <f>IF(COUNT($R$15:$R$28)=0,"",SUM($R$15:$R$28))</f>
        <v/>
      </c>
      <c r="D29" s="67"/>
      <c r="E29" s="67"/>
      <c r="F29" s="67"/>
      <c r="R29" s="6"/>
    </row>
    <row r="30" spans="2:18" ht="15" customHeight="1" x14ac:dyDescent="0.25">
      <c r="B30" s="351"/>
      <c r="C30" s="354"/>
      <c r="D30" s="354"/>
      <c r="E30" s="354"/>
      <c r="F30" s="355"/>
      <c r="R30" s="6"/>
    </row>
    <row r="31" spans="2:18" ht="20.25" customHeight="1" thickBot="1" x14ac:dyDescent="0.3">
      <c r="B31" s="246" t="s">
        <v>800</v>
      </c>
      <c r="C31" s="247" t="s">
        <v>117</v>
      </c>
      <c r="D31" s="248" t="s">
        <v>801</v>
      </c>
      <c r="E31" s="249" t="s">
        <v>802</v>
      </c>
      <c r="F31" s="250" t="s">
        <v>803</v>
      </c>
      <c r="R31" s="6"/>
    </row>
    <row r="32" spans="2:18" ht="15.75" thickTop="1" x14ac:dyDescent="0.25">
      <c r="B32" s="140"/>
      <c r="C32" s="141"/>
      <c r="D32" s="132"/>
      <c r="E32" s="196"/>
      <c r="F32" s="20" t="s">
        <v>827</v>
      </c>
    </row>
    <row r="33" spans="2:7" x14ac:dyDescent="0.25">
      <c r="B33" s="142"/>
      <c r="C33" s="133"/>
      <c r="D33" s="131"/>
      <c r="E33" s="151"/>
      <c r="F33" s="20" t="s">
        <v>827</v>
      </c>
    </row>
    <row r="34" spans="2:7" x14ac:dyDescent="0.25">
      <c r="B34" s="142"/>
      <c r="C34" s="133"/>
      <c r="D34" s="131"/>
      <c r="E34" s="151"/>
      <c r="F34" s="20" t="s">
        <v>827</v>
      </c>
    </row>
    <row r="36" spans="2:7" ht="35.25" customHeight="1" x14ac:dyDescent="0.25">
      <c r="B36" s="327" t="s">
        <v>828</v>
      </c>
      <c r="C36" s="327"/>
      <c r="D36" s="327"/>
      <c r="E36" s="327"/>
      <c r="F36" s="327"/>
    </row>
    <row r="37" spans="2:7" ht="24.95" customHeight="1" thickBot="1" x14ac:dyDescent="0.3">
      <c r="B37" s="343" t="s">
        <v>829</v>
      </c>
      <c r="C37" s="343"/>
      <c r="D37" s="343"/>
      <c r="E37" s="343"/>
      <c r="F37" s="343"/>
      <c r="G37" s="343"/>
    </row>
    <row r="38" spans="2:7" ht="21" customHeight="1" thickTop="1" x14ac:dyDescent="0.25">
      <c r="B38" s="243" t="s">
        <v>800</v>
      </c>
      <c r="C38" s="244" t="s">
        <v>117</v>
      </c>
      <c r="D38" s="243" t="s">
        <v>830</v>
      </c>
      <c r="E38" s="245" t="s">
        <v>831</v>
      </c>
      <c r="F38" s="243" t="s">
        <v>832</v>
      </c>
      <c r="G38" s="243" t="s">
        <v>803</v>
      </c>
    </row>
    <row r="39" spans="2:7" ht="23.25" customHeight="1" x14ac:dyDescent="0.25">
      <c r="B39" s="3" t="s">
        <v>833</v>
      </c>
      <c r="C39" s="133"/>
      <c r="D39" s="333" t="s">
        <v>834</v>
      </c>
      <c r="E39" s="335" t="str">
        <f>(IF(AND($C$39&lt;&gt;"",$C$40&lt;&gt;""),$C$39/$C$40,"Incomplete"))</f>
        <v>Incomplete</v>
      </c>
      <c r="F39" s="337"/>
      <c r="G39" s="333" t="s">
        <v>835</v>
      </c>
    </row>
    <row r="40" spans="2:7" ht="23.25" customHeight="1" thickBot="1" x14ac:dyDescent="0.3">
      <c r="B40" s="4" t="s">
        <v>836</v>
      </c>
      <c r="C40" s="143"/>
      <c r="D40" s="334"/>
      <c r="E40" s="336"/>
      <c r="F40" s="322"/>
      <c r="G40" s="334"/>
    </row>
    <row r="41" spans="2:7" ht="51.75" customHeight="1" x14ac:dyDescent="0.25">
      <c r="B41" s="8" t="s">
        <v>837</v>
      </c>
      <c r="C41" s="133"/>
      <c r="D41" s="338" t="s">
        <v>838</v>
      </c>
      <c r="E41" s="335" t="str">
        <f>(IF(AND($C$41&lt;&gt;"",$C$42&lt;&gt;""),$C$41/$C$42,"Incomplete"))</f>
        <v>Incomplete</v>
      </c>
      <c r="F41" s="321"/>
      <c r="G41" s="340"/>
    </row>
    <row r="42" spans="2:7" ht="42.75" customHeight="1" x14ac:dyDescent="0.25">
      <c r="B42" s="3" t="s">
        <v>839</v>
      </c>
      <c r="C42" s="218">
        <v>10</v>
      </c>
      <c r="D42" s="334"/>
      <c r="E42" s="336"/>
      <c r="F42" s="322"/>
      <c r="G42" s="341"/>
    </row>
    <row r="43" spans="2:7" ht="45" x14ac:dyDescent="0.25">
      <c r="B43" s="5" t="s">
        <v>840</v>
      </c>
      <c r="C43" s="144"/>
      <c r="D43" s="338" t="s">
        <v>841</v>
      </c>
      <c r="E43" s="339" t="str">
        <f>(IF(AND($C$43&lt;&gt;"",$C$44&lt;&gt;""),$C$43/$C$44,"Incomplete"))</f>
        <v>Incomplete</v>
      </c>
      <c r="F43" s="321"/>
      <c r="G43" s="338"/>
    </row>
    <row r="44" spans="2:7" ht="30.75" thickBot="1" x14ac:dyDescent="0.3">
      <c r="B44" s="4" t="s">
        <v>842</v>
      </c>
      <c r="C44" s="145"/>
      <c r="D44" s="334"/>
      <c r="E44" s="336"/>
      <c r="F44" s="322"/>
      <c r="G44" s="334"/>
    </row>
    <row r="45" spans="2:7" x14ac:dyDescent="0.25">
      <c r="B45" s="146"/>
      <c r="C45" s="144"/>
      <c r="D45" s="331"/>
      <c r="E45" s="326" t="str">
        <f>(IF(AND($C$45&lt;&gt;"",$C$46&lt;&gt;""),$C$45/$C$46,"Incomplete"))</f>
        <v>Incomplete</v>
      </c>
      <c r="F45" s="315"/>
      <c r="G45" s="325" t="s">
        <v>827</v>
      </c>
    </row>
    <row r="46" spans="2:7" ht="15.75" thickBot="1" x14ac:dyDescent="0.3">
      <c r="B46" s="147"/>
      <c r="C46" s="145"/>
      <c r="D46" s="332"/>
      <c r="E46" s="318"/>
      <c r="F46" s="316"/>
      <c r="G46" s="320"/>
    </row>
    <row r="47" spans="2:7" x14ac:dyDescent="0.25">
      <c r="B47" s="146"/>
      <c r="C47" s="144"/>
      <c r="D47" s="331"/>
      <c r="E47" s="326" t="str">
        <f>(IF(AND($C$47&lt;&gt;"",$C$48&lt;&gt;""),$C$47/$C$48,"Incomplete"))</f>
        <v>Incomplete</v>
      </c>
      <c r="F47" s="315"/>
      <c r="G47" s="325" t="s">
        <v>827</v>
      </c>
    </row>
    <row r="48" spans="2:7" ht="15.75" thickBot="1" x14ac:dyDescent="0.3">
      <c r="B48" s="147"/>
      <c r="C48" s="145"/>
      <c r="D48" s="332"/>
      <c r="E48" s="318"/>
      <c r="F48" s="316"/>
      <c r="G48" s="320"/>
    </row>
    <row r="49" spans="2:7" x14ac:dyDescent="0.25">
      <c r="B49" s="146"/>
      <c r="C49" s="144"/>
      <c r="D49" s="331"/>
      <c r="E49" s="326" t="str">
        <f>(IF(AND($C$49&lt;&gt;"",$C$50&lt;&gt;""),$C$49/$C$50,"Incomplete"))</f>
        <v>Incomplete</v>
      </c>
      <c r="F49" s="315"/>
      <c r="G49" s="325" t="s">
        <v>827</v>
      </c>
    </row>
    <row r="50" spans="2:7" ht="15.75" thickBot="1" x14ac:dyDescent="0.3">
      <c r="B50" s="147"/>
      <c r="C50" s="145"/>
      <c r="D50" s="332"/>
      <c r="E50" s="318"/>
      <c r="F50" s="316"/>
      <c r="G50" s="320"/>
    </row>
    <row r="52" spans="2:7" ht="41.25" customHeight="1" x14ac:dyDescent="0.25">
      <c r="B52" s="327" t="s">
        <v>843</v>
      </c>
      <c r="C52" s="327"/>
      <c r="D52" s="327"/>
      <c r="E52" s="327"/>
      <c r="F52" s="327"/>
    </row>
    <row r="53" spans="2:7" ht="24.95" customHeight="1" thickBot="1" x14ac:dyDescent="0.3">
      <c r="B53" s="330" t="s">
        <v>844</v>
      </c>
      <c r="C53" s="330"/>
      <c r="D53" s="330"/>
      <c r="E53" s="330"/>
      <c r="F53" s="330"/>
      <c r="G53" s="330"/>
    </row>
    <row r="54" spans="2:7" ht="21" customHeight="1" thickTop="1" x14ac:dyDescent="0.25">
      <c r="B54" s="237" t="s">
        <v>800</v>
      </c>
      <c r="C54" s="241" t="s">
        <v>117</v>
      </c>
      <c r="D54" s="237" t="s">
        <v>845</v>
      </c>
      <c r="E54" s="242" t="s">
        <v>831</v>
      </c>
      <c r="F54" s="237" t="s">
        <v>832</v>
      </c>
      <c r="G54" s="237" t="s">
        <v>803</v>
      </c>
    </row>
    <row r="55" spans="2:7" ht="35.25" customHeight="1" x14ac:dyDescent="0.25">
      <c r="B55" s="2" t="s">
        <v>846</v>
      </c>
      <c r="C55" s="133"/>
      <c r="D55" s="328" t="s">
        <v>847</v>
      </c>
      <c r="E55" s="317" t="str">
        <f>(IF(AND($C$55&lt;&gt;"",$C$56&lt;&gt;""),$C$55/$C$56,"Incomplete"))</f>
        <v>Incomplete</v>
      </c>
      <c r="F55" s="323"/>
      <c r="G55" s="324"/>
    </row>
    <row r="56" spans="2:7" ht="25.5" customHeight="1" thickBot="1" x14ac:dyDescent="0.3">
      <c r="B56" s="2" t="s">
        <v>833</v>
      </c>
      <c r="C56" s="145" t="str">
        <f>IF(ISBLANK($C$39),"",$C$39)</f>
        <v/>
      </c>
      <c r="D56" s="329"/>
      <c r="E56" s="318"/>
      <c r="F56" s="316"/>
      <c r="G56" s="320"/>
    </row>
    <row r="57" spans="2:7" x14ac:dyDescent="0.25">
      <c r="B57" s="148"/>
      <c r="C57" s="144"/>
      <c r="D57" s="315"/>
      <c r="E57" s="317" t="str">
        <f>(IF(AND($C$57&lt;&gt;"",$C$58&lt;&gt;""),$C$57/$C$58,"Incomplete"))</f>
        <v>Incomplete</v>
      </c>
      <c r="F57" s="315"/>
      <c r="G57" s="325" t="s">
        <v>827</v>
      </c>
    </row>
    <row r="58" spans="2:7" ht="15.75" thickBot="1" x14ac:dyDescent="0.3">
      <c r="B58" s="149"/>
      <c r="C58" s="145"/>
      <c r="D58" s="316"/>
      <c r="E58" s="318"/>
      <c r="F58" s="316"/>
      <c r="G58" s="320"/>
    </row>
    <row r="59" spans="2:7" x14ac:dyDescent="0.25">
      <c r="B59" s="148"/>
      <c r="C59" s="144"/>
      <c r="D59" s="315"/>
      <c r="E59" s="317" t="str">
        <f>(IF(AND($C$59&lt;&gt;"",$C$60&lt;&gt;""),$C$59/$C$60,"Incomplete"))</f>
        <v>Incomplete</v>
      </c>
      <c r="F59" s="315"/>
      <c r="G59" s="325" t="s">
        <v>827</v>
      </c>
    </row>
    <row r="60" spans="2:7" ht="15.75" thickBot="1" x14ac:dyDescent="0.3">
      <c r="B60" s="149"/>
      <c r="C60" s="145"/>
      <c r="D60" s="316"/>
      <c r="E60" s="318"/>
      <c r="F60" s="316"/>
      <c r="G60" s="320"/>
    </row>
    <row r="61" spans="2:7" x14ac:dyDescent="0.25">
      <c r="B61" s="148"/>
      <c r="C61" s="144"/>
      <c r="D61" s="315"/>
      <c r="E61" s="317" t="str">
        <f>(IF(AND($C$61&lt;&gt;"",$C$62&lt;&gt;""),$C$61/$C$62,"Incomplete"))</f>
        <v>Incomplete</v>
      </c>
      <c r="F61" s="315"/>
      <c r="G61" s="319" t="s">
        <v>827</v>
      </c>
    </row>
    <row r="62" spans="2:7" ht="15.75" thickBot="1" x14ac:dyDescent="0.3">
      <c r="B62" s="149"/>
      <c r="C62" s="145"/>
      <c r="D62" s="316"/>
      <c r="E62" s="318"/>
      <c r="F62" s="316"/>
      <c r="G62" s="320"/>
    </row>
    <row r="63" spans="2:7" ht="15.95" customHeight="1" x14ac:dyDescent="0.25"/>
    <row r="64" spans="2:7" ht="62.25" customHeight="1" x14ac:dyDescent="0.25">
      <c r="B64" s="314" t="s">
        <v>848</v>
      </c>
      <c r="C64" s="314"/>
      <c r="D64" s="314"/>
      <c r="E64" s="314"/>
      <c r="F64" s="314"/>
    </row>
    <row r="65" spans="2:7" ht="21.75" customHeight="1" thickBot="1" x14ac:dyDescent="0.3">
      <c r="B65" s="305" t="s">
        <v>849</v>
      </c>
      <c r="C65" s="306"/>
      <c r="D65" s="306"/>
      <c r="E65" s="306"/>
      <c r="F65" s="306"/>
      <c r="G65" s="307"/>
    </row>
    <row r="66" spans="2:7" ht="53.25" customHeight="1" thickTop="1" x14ac:dyDescent="0.25">
      <c r="B66" s="237" t="s">
        <v>800</v>
      </c>
      <c r="C66" s="308" t="s">
        <v>850</v>
      </c>
      <c r="D66" s="309"/>
      <c r="E66" s="310"/>
      <c r="F66" s="239" t="s">
        <v>832</v>
      </c>
      <c r="G66" s="240" t="s">
        <v>803</v>
      </c>
    </row>
    <row r="67" spans="2:7" ht="55.5" customHeight="1" x14ac:dyDescent="0.25">
      <c r="B67" s="3" t="s">
        <v>851</v>
      </c>
      <c r="C67" s="311"/>
      <c r="D67" s="312"/>
      <c r="E67" s="313"/>
      <c r="F67" s="208"/>
      <c r="G67" s="93" t="s">
        <v>852</v>
      </c>
    </row>
    <row r="68" spans="2:7" ht="56.25" customHeight="1" x14ac:dyDescent="0.25">
      <c r="B68" s="3" t="s">
        <v>853</v>
      </c>
      <c r="C68" s="311"/>
      <c r="D68" s="312"/>
      <c r="E68" s="313"/>
      <c r="F68" s="208"/>
      <c r="G68" s="93" t="s">
        <v>852</v>
      </c>
    </row>
    <row r="69" spans="2:7" ht="80.25" customHeight="1" x14ac:dyDescent="0.25">
      <c r="B69" s="11"/>
    </row>
    <row r="70" spans="2:7" x14ac:dyDescent="0.25">
      <c r="B70" s="11"/>
    </row>
    <row r="71" spans="2:7" x14ac:dyDescent="0.25">
      <c r="B71" s="11"/>
    </row>
    <row r="79" spans="2:7" ht="28.5" customHeight="1" x14ac:dyDescent="0.25"/>
  </sheetData>
  <sheetProtection algorithmName="SHA-512" hashValue="O7nhNZnmNRJ16xOE69wrewxRZ9XoGIpH5w7EM09k1ZeYtxTs5BzFh3VHJDh1rFobHKrfXURY9PQV1SzR/2uJOg==" saltValue="hCMDPJvB1yzsXjj3ZzrXaQ==" spinCount="100000" sheet="1" objects="1" scenarios="1"/>
  <mergeCells count="55">
    <mergeCell ref="B2:G2"/>
    <mergeCell ref="B36:F36"/>
    <mergeCell ref="B37:G37"/>
    <mergeCell ref="B4:B5"/>
    <mergeCell ref="B7:E7"/>
    <mergeCell ref="B8:F8"/>
    <mergeCell ref="B13:F13"/>
    <mergeCell ref="B30:F30"/>
    <mergeCell ref="D39:D40"/>
    <mergeCell ref="E39:E40"/>
    <mergeCell ref="F39:F40"/>
    <mergeCell ref="G39:G40"/>
    <mergeCell ref="D43:D44"/>
    <mergeCell ref="E43:E44"/>
    <mergeCell ref="F43:F44"/>
    <mergeCell ref="G43:G44"/>
    <mergeCell ref="D41:D42"/>
    <mergeCell ref="E41:E42"/>
    <mergeCell ref="G41:G42"/>
    <mergeCell ref="B53:G53"/>
    <mergeCell ref="D45:D46"/>
    <mergeCell ref="E45:E46"/>
    <mergeCell ref="F45:F46"/>
    <mergeCell ref="G45:G46"/>
    <mergeCell ref="D47:D48"/>
    <mergeCell ref="E47:E48"/>
    <mergeCell ref="F47:F48"/>
    <mergeCell ref="G47:G48"/>
    <mergeCell ref="D49:D50"/>
    <mergeCell ref="E57:E58"/>
    <mergeCell ref="F57:F58"/>
    <mergeCell ref="G57:G58"/>
    <mergeCell ref="D55:D56"/>
    <mergeCell ref="E55:E56"/>
    <mergeCell ref="D61:D62"/>
    <mergeCell ref="E61:E62"/>
    <mergeCell ref="F61:F62"/>
    <mergeCell ref="G61:G62"/>
    <mergeCell ref="F41:F42"/>
    <mergeCell ref="F55:F56"/>
    <mergeCell ref="G55:G56"/>
    <mergeCell ref="D59:D60"/>
    <mergeCell ref="E59:E60"/>
    <mergeCell ref="F59:F60"/>
    <mergeCell ref="G59:G60"/>
    <mergeCell ref="E49:E50"/>
    <mergeCell ref="F49:F50"/>
    <mergeCell ref="G49:G50"/>
    <mergeCell ref="B52:F52"/>
    <mergeCell ref="D57:D58"/>
    <mergeCell ref="B65:G65"/>
    <mergeCell ref="C66:E66"/>
    <mergeCell ref="C67:E67"/>
    <mergeCell ref="C68:E68"/>
    <mergeCell ref="B64:F64"/>
  </mergeCells>
  <dataValidations count="1">
    <dataValidation type="date" allowBlank="1" showInputMessage="1" showErrorMessage="1" sqref="D4:D5" xr:uid="{F752C745-5DFF-4137-B5AA-F3DA7C6B79F6}">
      <formula1>44562</formula1>
      <formula2>50771</formula2>
    </dataValidation>
  </dataValidations>
  <hyperlinks>
    <hyperlink ref="G67" r:id="rId1" display="The Opioid and Substance Use Action Plan (OSUAP) Data Dashboard can be found here. Use the &quot;Metrics&quot; tab to find the &quot;Metric&quot; (i.e., Outcome Measure, Population-Level) and &quot;Place&quot; to find your county. " xr:uid="{2A1E6F2D-06AC-4E14-8D07-C9D40CD20196}"/>
    <hyperlink ref="G68" r:id="rId2" display="The Opioid and Substance Use Action Plan (OSUAP) Data Dashboard can be found here. Use the &quot;Metrics&quot; tab to find the &quot;Metric&quot; (i.e., Outcome Measure, Population-Level) and &quot;Place&quot; to find your county. " xr:uid="{02A4E16F-7FE3-4340-91C7-58026155F38D}"/>
  </hyperlinks>
  <pageMargins left="0.7" right="0.7" top="0.75" bottom="0.75" header="0.3" footer="0.3"/>
  <pageSetup fitToWidth="0" fitToHeight="0" orientation="portrait" r:id="rId3"/>
  <extLst>
    <ext xmlns:x14="http://schemas.microsoft.com/office/spreadsheetml/2009/9/main" uri="{CCE6A557-97BC-4b89-ADB6-D9C93CAAB3DF}">
      <x14:dataValidations xmlns:xm="http://schemas.microsoft.com/office/excel/2006/main" count="2">
        <x14:dataValidation type="list" allowBlank="1" showInputMessage="1" showErrorMessage="1" xr:uid="{966C0338-3074-4633-818A-2C241FA14481}">
          <x14:formula1>
            <xm:f>Lists!$E$2:$E$3</xm:f>
          </x14:formula1>
          <xm:sqref>C15:C28 C67:C68</xm:sqref>
        </x14:dataValidation>
        <x14:dataValidation type="list" allowBlank="1" showInputMessage="1" showErrorMessage="1" xr:uid="{A996D633-AF6C-4E90-902A-3651BE33E752}">
          <x14:formula1>
            <xm:f>Lists!$B$2:$B$3</xm:f>
          </x14:formula1>
          <xm:sqref>D32:D34 D10:D12 D15:D28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DC113-566F-4478-AA5A-F5ABA5DAE355}">
  <sheetPr codeName="Sheet6">
    <tabColor rgb="FF036D9C"/>
  </sheetPr>
  <dimension ref="B2:H138"/>
  <sheetViews>
    <sheetView topLeftCell="A31" zoomScaleNormal="100" workbookViewId="0">
      <selection activeCell="B2" sqref="B2:G2"/>
    </sheetView>
  </sheetViews>
  <sheetFormatPr defaultColWidth="9.140625" defaultRowHeight="15" x14ac:dyDescent="0.25"/>
  <cols>
    <col min="1" max="1" width="3.5703125" style="11" customWidth="1"/>
    <col min="2" max="2" width="56.7109375" style="1" customWidth="1"/>
    <col min="3" max="3" width="13.7109375" style="72" customWidth="1"/>
    <col min="4" max="4" width="29.7109375" style="34" customWidth="1"/>
    <col min="5" max="5" width="40.7109375" style="77" customWidth="1"/>
    <col min="6" max="7" width="60.7109375" style="34" customWidth="1"/>
    <col min="8" max="16384" width="9.140625" style="11"/>
  </cols>
  <sheetData>
    <row r="2" spans="2:7" ht="28.5" customHeight="1" thickBot="1" x14ac:dyDescent="0.3">
      <c r="B2" s="364" t="s">
        <v>854</v>
      </c>
      <c r="C2" s="364"/>
      <c r="D2" s="364"/>
      <c r="E2" s="364"/>
      <c r="F2" s="364"/>
      <c r="G2" s="364"/>
    </row>
    <row r="3" spans="2:7" ht="29.25" thickTop="1" x14ac:dyDescent="0.25">
      <c r="B3" s="10"/>
      <c r="C3" s="70"/>
      <c r="D3" s="10"/>
      <c r="E3" s="76"/>
      <c r="G3" s="27"/>
    </row>
    <row r="4" spans="2:7" ht="17.25" customHeight="1" x14ac:dyDescent="0.25">
      <c r="B4" s="344" t="s">
        <v>796</v>
      </c>
      <c r="C4" s="71" t="s">
        <v>797</v>
      </c>
      <c r="D4" s="129">
        <f>Lists!B126</f>
        <v>45474</v>
      </c>
      <c r="E4" s="76"/>
      <c r="G4" s="27"/>
    </row>
    <row r="5" spans="2:7" ht="17.25" customHeight="1" x14ac:dyDescent="0.25">
      <c r="B5" s="345"/>
      <c r="C5" s="71" t="s">
        <v>798</v>
      </c>
      <c r="D5" s="129">
        <f>Lists!B127</f>
        <v>45838</v>
      </c>
      <c r="E5" s="76"/>
      <c r="G5" s="27"/>
    </row>
    <row r="6" spans="2:7" ht="28.5" x14ac:dyDescent="0.25">
      <c r="B6" s="42"/>
      <c r="G6" s="27"/>
    </row>
    <row r="7" spans="2:7" s="34" customFormat="1" ht="61.5" customHeight="1" x14ac:dyDescent="0.25">
      <c r="B7" s="347" t="s">
        <v>855</v>
      </c>
      <c r="C7" s="347"/>
      <c r="D7" s="327"/>
      <c r="E7" s="347"/>
    </row>
    <row r="8" spans="2:7" ht="24.95" customHeight="1" thickBot="1" x14ac:dyDescent="0.3">
      <c r="B8" s="348" t="s">
        <v>799</v>
      </c>
      <c r="C8" s="349"/>
      <c r="D8" s="349"/>
      <c r="E8" s="349"/>
      <c r="F8" s="350"/>
    </row>
    <row r="9" spans="2:7" ht="21" customHeight="1" thickTop="1" x14ac:dyDescent="0.25">
      <c r="B9" s="253" t="s">
        <v>800</v>
      </c>
      <c r="C9" s="258" t="s">
        <v>117</v>
      </c>
      <c r="D9" s="255" t="s">
        <v>801</v>
      </c>
      <c r="E9" s="259" t="s">
        <v>832</v>
      </c>
      <c r="F9" s="257" t="s">
        <v>803</v>
      </c>
    </row>
    <row r="10" spans="2:7" x14ac:dyDescent="0.25">
      <c r="B10" s="8" t="s">
        <v>856</v>
      </c>
      <c r="C10" s="141"/>
      <c r="D10" s="132"/>
      <c r="E10" s="204"/>
      <c r="F10" s="36" t="s">
        <v>857</v>
      </c>
    </row>
    <row r="11" spans="2:7" x14ac:dyDescent="0.25">
      <c r="B11" s="43"/>
      <c r="C11" s="73"/>
      <c r="D11" s="31"/>
      <c r="E11" s="205"/>
      <c r="F11" s="35"/>
    </row>
    <row r="12" spans="2:7" ht="30" x14ac:dyDescent="0.25">
      <c r="B12" s="8" t="s">
        <v>858</v>
      </c>
      <c r="C12" s="141"/>
      <c r="D12" s="132"/>
      <c r="E12" s="204"/>
      <c r="F12" s="36"/>
    </row>
    <row r="13" spans="2:7" x14ac:dyDescent="0.25">
      <c r="B13" s="8" t="s">
        <v>859</v>
      </c>
      <c r="C13" s="141"/>
      <c r="D13" s="131"/>
      <c r="E13" s="204"/>
      <c r="F13" s="25"/>
    </row>
    <row r="14" spans="2:7" ht="30" x14ac:dyDescent="0.25">
      <c r="B14" s="8" t="s">
        <v>860</v>
      </c>
      <c r="C14" s="141"/>
      <c r="D14" s="131"/>
      <c r="E14" s="204"/>
      <c r="F14" s="2" t="s">
        <v>861</v>
      </c>
    </row>
    <row r="15" spans="2:7" ht="30" x14ac:dyDescent="0.25">
      <c r="B15" s="8" t="s">
        <v>862</v>
      </c>
      <c r="C15" s="141"/>
      <c r="D15" s="131"/>
      <c r="E15" s="204"/>
      <c r="F15" s="2" t="s">
        <v>863</v>
      </c>
    </row>
    <row r="16" spans="2:7" ht="105" x14ac:dyDescent="0.25">
      <c r="B16" s="23" t="s">
        <v>864</v>
      </c>
      <c r="C16" s="159"/>
      <c r="D16" s="160"/>
      <c r="E16" s="204"/>
      <c r="F16" s="17" t="s">
        <v>865</v>
      </c>
    </row>
    <row r="17" spans="2:6" x14ac:dyDescent="0.25">
      <c r="B17" s="43"/>
      <c r="C17" s="73"/>
      <c r="D17" s="31"/>
      <c r="E17" s="205"/>
      <c r="F17" s="35"/>
    </row>
    <row r="18" spans="2:6" x14ac:dyDescent="0.25">
      <c r="B18" s="8" t="s">
        <v>866</v>
      </c>
      <c r="C18" s="141"/>
      <c r="D18" s="132"/>
      <c r="E18" s="204"/>
      <c r="F18" s="36"/>
    </row>
    <row r="19" spans="2:6" ht="30" x14ac:dyDescent="0.25">
      <c r="B19" s="8" t="s">
        <v>867</v>
      </c>
      <c r="C19" s="141"/>
      <c r="D19" s="131"/>
      <c r="E19" s="204"/>
      <c r="F19" s="2" t="s">
        <v>861</v>
      </c>
    </row>
    <row r="20" spans="2:6" x14ac:dyDescent="0.25">
      <c r="B20" s="8" t="s">
        <v>868</v>
      </c>
      <c r="C20" s="141"/>
      <c r="D20" s="131"/>
      <c r="E20" s="204"/>
      <c r="F20" s="25"/>
    </row>
    <row r="21" spans="2:6" x14ac:dyDescent="0.25">
      <c r="B21" s="8" t="s">
        <v>869</v>
      </c>
      <c r="C21" s="141"/>
      <c r="D21" s="131"/>
      <c r="E21" s="204"/>
      <c r="F21" s="25"/>
    </row>
    <row r="22" spans="2:6" ht="30" x14ac:dyDescent="0.25">
      <c r="B22" s="8" t="s">
        <v>870</v>
      </c>
      <c r="C22" s="141"/>
      <c r="D22" s="131"/>
      <c r="E22" s="204"/>
      <c r="F22" s="2" t="s">
        <v>863</v>
      </c>
    </row>
    <row r="23" spans="2:6" ht="105" x14ac:dyDescent="0.25">
      <c r="B23" s="23" t="s">
        <v>871</v>
      </c>
      <c r="C23" s="159"/>
      <c r="D23" s="139"/>
      <c r="E23" s="204"/>
      <c r="F23" s="17" t="s">
        <v>865</v>
      </c>
    </row>
    <row r="24" spans="2:6" x14ac:dyDescent="0.25">
      <c r="B24" s="43"/>
      <c r="C24" s="73"/>
      <c r="D24" s="31"/>
      <c r="E24" s="205"/>
      <c r="F24" s="35"/>
    </row>
    <row r="25" spans="2:6" x14ac:dyDescent="0.25">
      <c r="B25" s="8" t="s">
        <v>872</v>
      </c>
      <c r="C25" s="141"/>
      <c r="D25" s="132"/>
      <c r="E25" s="204"/>
      <c r="F25" s="37"/>
    </row>
    <row r="26" spans="2:6" ht="30" x14ac:dyDescent="0.25">
      <c r="B26" s="8" t="s">
        <v>873</v>
      </c>
      <c r="C26" s="133"/>
      <c r="D26" s="131"/>
      <c r="E26" s="206"/>
      <c r="F26" s="2" t="s">
        <v>861</v>
      </c>
    </row>
    <row r="27" spans="2:6" x14ac:dyDescent="0.25">
      <c r="B27" s="8" t="s">
        <v>874</v>
      </c>
      <c r="C27" s="133"/>
      <c r="D27" s="131"/>
      <c r="E27" s="204"/>
      <c r="F27" s="38"/>
    </row>
    <row r="28" spans="2:6" x14ac:dyDescent="0.25">
      <c r="B28" s="8" t="s">
        <v>875</v>
      </c>
      <c r="C28" s="133"/>
      <c r="D28" s="131"/>
      <c r="E28" s="206"/>
      <c r="F28" s="38"/>
    </row>
    <row r="29" spans="2:6" ht="30" x14ac:dyDescent="0.25">
      <c r="B29" s="8" t="s">
        <v>876</v>
      </c>
      <c r="C29" s="133"/>
      <c r="D29" s="131"/>
      <c r="E29" s="204"/>
      <c r="F29" s="39" t="s">
        <v>863</v>
      </c>
    </row>
    <row r="30" spans="2:6" ht="105" x14ac:dyDescent="0.25">
      <c r="B30" s="23" t="s">
        <v>877</v>
      </c>
      <c r="C30" s="159"/>
      <c r="D30" s="139"/>
      <c r="E30" s="206"/>
      <c r="F30" s="39" t="s">
        <v>865</v>
      </c>
    </row>
    <row r="31" spans="2:6" x14ac:dyDescent="0.25">
      <c r="B31" s="43"/>
      <c r="C31" s="73"/>
      <c r="D31" s="31"/>
      <c r="E31" s="205"/>
      <c r="F31" s="35"/>
    </row>
    <row r="32" spans="2:6" x14ac:dyDescent="0.25">
      <c r="B32" s="8" t="s">
        <v>878</v>
      </c>
      <c r="C32" s="141"/>
      <c r="D32" s="132"/>
      <c r="E32" s="204"/>
      <c r="F32" s="37"/>
    </row>
    <row r="33" spans="2:6" ht="30" x14ac:dyDescent="0.25">
      <c r="B33" s="8" t="s">
        <v>879</v>
      </c>
      <c r="C33" s="133"/>
      <c r="D33" s="131"/>
      <c r="E33" s="206"/>
      <c r="F33" s="39" t="s">
        <v>861</v>
      </c>
    </row>
    <row r="34" spans="2:6" ht="30" x14ac:dyDescent="0.25">
      <c r="B34" s="3" t="s">
        <v>880</v>
      </c>
      <c r="C34" s="133"/>
      <c r="D34" s="131"/>
      <c r="E34" s="206"/>
      <c r="F34" s="38"/>
    </row>
    <row r="35" spans="2:6" ht="30" x14ac:dyDescent="0.25">
      <c r="B35" s="3" t="s">
        <v>881</v>
      </c>
      <c r="C35" s="133"/>
      <c r="D35" s="131"/>
      <c r="E35" s="206"/>
      <c r="F35" s="38"/>
    </row>
    <row r="36" spans="2:6" ht="30" x14ac:dyDescent="0.25">
      <c r="B36" s="3" t="s">
        <v>882</v>
      </c>
      <c r="C36" s="133"/>
      <c r="D36" s="131"/>
      <c r="E36" s="206"/>
      <c r="F36" s="39" t="s">
        <v>863</v>
      </c>
    </row>
    <row r="37" spans="2:6" ht="105" x14ac:dyDescent="0.25">
      <c r="B37" s="23" t="s">
        <v>883</v>
      </c>
      <c r="C37" s="159"/>
      <c r="D37" s="139"/>
      <c r="E37" s="207"/>
      <c r="F37" s="39" t="s">
        <v>865</v>
      </c>
    </row>
    <row r="38" spans="2:6" x14ac:dyDescent="0.25">
      <c r="B38" s="43"/>
      <c r="C38" s="73"/>
      <c r="D38" s="31"/>
      <c r="E38" s="205"/>
      <c r="F38" s="35"/>
    </row>
    <row r="39" spans="2:6" x14ac:dyDescent="0.25">
      <c r="B39" s="8" t="s">
        <v>884</v>
      </c>
      <c r="C39" s="141"/>
      <c r="D39" s="132"/>
      <c r="E39" s="204"/>
      <c r="F39" s="37"/>
    </row>
    <row r="40" spans="2:6" ht="30" x14ac:dyDescent="0.25">
      <c r="B40" s="3" t="s">
        <v>885</v>
      </c>
      <c r="C40" s="133"/>
      <c r="D40" s="131"/>
      <c r="E40" s="206"/>
      <c r="F40" s="39" t="s">
        <v>861</v>
      </c>
    </row>
    <row r="41" spans="2:6" ht="30" x14ac:dyDescent="0.25">
      <c r="B41" s="3" t="s">
        <v>886</v>
      </c>
      <c r="C41" s="133"/>
      <c r="D41" s="131"/>
      <c r="E41" s="206"/>
      <c r="F41" s="38"/>
    </row>
    <row r="42" spans="2:6" ht="30" x14ac:dyDescent="0.25">
      <c r="B42" s="3" t="s">
        <v>887</v>
      </c>
      <c r="C42" s="133"/>
      <c r="D42" s="131"/>
      <c r="E42" s="206"/>
      <c r="F42" s="38"/>
    </row>
    <row r="43" spans="2:6" ht="30" x14ac:dyDescent="0.25">
      <c r="B43" s="3" t="s">
        <v>888</v>
      </c>
      <c r="C43" s="133"/>
      <c r="D43" s="131"/>
      <c r="E43" s="206"/>
      <c r="F43" s="38"/>
    </row>
    <row r="44" spans="2:6" ht="30" x14ac:dyDescent="0.25">
      <c r="B44" s="3" t="s">
        <v>889</v>
      </c>
      <c r="C44" s="133"/>
      <c r="D44" s="131"/>
      <c r="E44" s="206"/>
      <c r="F44" s="39" t="s">
        <v>863</v>
      </c>
    </row>
    <row r="45" spans="2:6" ht="105" x14ac:dyDescent="0.25">
      <c r="B45" s="23" t="s">
        <v>890</v>
      </c>
      <c r="C45" s="159"/>
      <c r="D45" s="139"/>
      <c r="E45" s="207"/>
      <c r="F45" s="17" t="s">
        <v>865</v>
      </c>
    </row>
    <row r="46" spans="2:6" x14ac:dyDescent="0.25">
      <c r="B46" s="43"/>
      <c r="C46" s="73"/>
      <c r="D46" s="31"/>
      <c r="E46" s="205"/>
      <c r="F46" s="35"/>
    </row>
    <row r="47" spans="2:6" ht="30" x14ac:dyDescent="0.25">
      <c r="B47" s="8" t="s">
        <v>891</v>
      </c>
      <c r="C47" s="141"/>
      <c r="D47" s="132"/>
      <c r="E47" s="204"/>
      <c r="F47" s="36"/>
    </row>
    <row r="48" spans="2:6" ht="30" x14ac:dyDescent="0.25">
      <c r="B48" s="8" t="s">
        <v>892</v>
      </c>
      <c r="C48" s="141"/>
      <c r="D48" s="131"/>
      <c r="E48" s="204"/>
      <c r="F48" s="2" t="s">
        <v>861</v>
      </c>
    </row>
    <row r="49" spans="2:6" x14ac:dyDescent="0.25">
      <c r="B49" s="8" t="s">
        <v>893</v>
      </c>
      <c r="C49" s="141"/>
      <c r="D49" s="131"/>
      <c r="E49" s="204"/>
      <c r="F49" s="25"/>
    </row>
    <row r="50" spans="2:6" x14ac:dyDescent="0.25">
      <c r="B50" s="8" t="s">
        <v>894</v>
      </c>
      <c r="C50" s="141"/>
      <c r="D50" s="131"/>
      <c r="E50" s="204"/>
      <c r="F50" s="25"/>
    </row>
    <row r="51" spans="2:6" ht="30" x14ac:dyDescent="0.25">
      <c r="B51" s="8" t="s">
        <v>895</v>
      </c>
      <c r="C51" s="159"/>
      <c r="D51" s="131"/>
      <c r="E51" s="204"/>
      <c r="F51" s="2" t="s">
        <v>863</v>
      </c>
    </row>
    <row r="52" spans="2:6" ht="105" x14ac:dyDescent="0.25">
      <c r="B52" s="23" t="s">
        <v>896</v>
      </c>
      <c r="C52" s="159"/>
      <c r="D52" s="139"/>
      <c r="E52" s="204"/>
      <c r="F52" s="17" t="s">
        <v>865</v>
      </c>
    </row>
    <row r="53" spans="2:6" x14ac:dyDescent="0.25">
      <c r="B53" s="43"/>
      <c r="C53" s="73"/>
      <c r="D53" s="31"/>
      <c r="E53" s="205"/>
      <c r="F53" s="35"/>
    </row>
    <row r="54" spans="2:6" x14ac:dyDescent="0.25">
      <c r="B54" s="8" t="s">
        <v>897</v>
      </c>
      <c r="C54" s="141"/>
      <c r="D54" s="132"/>
      <c r="E54" s="204"/>
      <c r="F54" s="36"/>
    </row>
    <row r="55" spans="2:6" ht="30" x14ac:dyDescent="0.25">
      <c r="B55" s="8" t="s">
        <v>898</v>
      </c>
      <c r="C55" s="133"/>
      <c r="D55" s="131"/>
      <c r="E55" s="204"/>
      <c r="F55" s="2" t="s">
        <v>861</v>
      </c>
    </row>
    <row r="56" spans="2:6" ht="30" x14ac:dyDescent="0.25">
      <c r="B56" s="3" t="s">
        <v>899</v>
      </c>
      <c r="C56" s="133"/>
      <c r="D56" s="131"/>
      <c r="E56" s="204"/>
      <c r="F56" s="25"/>
    </row>
    <row r="57" spans="2:6" x14ac:dyDescent="0.25">
      <c r="B57" s="3" t="s">
        <v>900</v>
      </c>
      <c r="C57" s="133"/>
      <c r="D57" s="131"/>
      <c r="E57" s="204"/>
      <c r="F57" s="25"/>
    </row>
    <row r="58" spans="2:6" ht="30" x14ac:dyDescent="0.25">
      <c r="B58" s="3" t="s">
        <v>901</v>
      </c>
      <c r="C58" s="133"/>
      <c r="D58" s="131"/>
      <c r="E58" s="204"/>
      <c r="F58" s="2" t="s">
        <v>863</v>
      </c>
    </row>
    <row r="59" spans="2:6" ht="45" x14ac:dyDescent="0.25">
      <c r="B59" s="23" t="s">
        <v>902</v>
      </c>
      <c r="C59" s="159"/>
      <c r="D59" s="131"/>
      <c r="E59" s="204"/>
      <c r="F59" s="40"/>
    </row>
    <row r="60" spans="2:6" ht="30" x14ac:dyDescent="0.25">
      <c r="B60" s="44" t="s">
        <v>903</v>
      </c>
      <c r="C60" s="133"/>
      <c r="D60" s="131"/>
      <c r="E60" s="204"/>
      <c r="F60" s="41"/>
    </row>
    <row r="61" spans="2:6" ht="105" x14ac:dyDescent="0.25">
      <c r="B61" s="23" t="s">
        <v>904</v>
      </c>
      <c r="C61" s="159"/>
      <c r="D61" s="139"/>
      <c r="E61" s="204"/>
      <c r="F61" s="17" t="s">
        <v>905</v>
      </c>
    </row>
    <row r="62" spans="2:6" x14ac:dyDescent="0.25">
      <c r="B62" s="43"/>
      <c r="C62" s="73"/>
      <c r="D62" s="31"/>
      <c r="E62" s="205"/>
      <c r="F62" s="35"/>
    </row>
    <row r="63" spans="2:6" ht="30" x14ac:dyDescent="0.25">
      <c r="B63" s="8" t="s">
        <v>906</v>
      </c>
      <c r="C63" s="141"/>
      <c r="D63" s="132"/>
      <c r="E63" s="204"/>
      <c r="F63" s="20" t="s">
        <v>861</v>
      </c>
    </row>
    <row r="64" spans="2:6" ht="30" x14ac:dyDescent="0.25">
      <c r="B64" s="3" t="s">
        <v>907</v>
      </c>
      <c r="C64" s="133"/>
      <c r="D64" s="131"/>
      <c r="E64" s="206"/>
      <c r="F64" s="25"/>
    </row>
    <row r="65" spans="2:6" x14ac:dyDescent="0.25">
      <c r="B65" s="3" t="s">
        <v>908</v>
      </c>
      <c r="C65" s="133"/>
      <c r="D65" s="131"/>
      <c r="E65" s="204"/>
      <c r="F65" s="25"/>
    </row>
    <row r="66" spans="2:6" x14ac:dyDescent="0.25">
      <c r="B66" s="3" t="s">
        <v>909</v>
      </c>
      <c r="C66" s="133"/>
      <c r="D66" s="131"/>
      <c r="E66" s="206"/>
      <c r="F66" s="25"/>
    </row>
    <row r="67" spans="2:6" ht="30" x14ac:dyDescent="0.25">
      <c r="B67" s="3" t="s">
        <v>910</v>
      </c>
      <c r="C67" s="133"/>
      <c r="D67" s="131"/>
      <c r="E67" s="204"/>
      <c r="F67" s="2" t="s">
        <v>863</v>
      </c>
    </row>
    <row r="68" spans="2:6" ht="105" x14ac:dyDescent="0.25">
      <c r="B68" s="14" t="s">
        <v>911</v>
      </c>
      <c r="C68" s="134"/>
      <c r="D68" s="135"/>
      <c r="E68" s="206"/>
      <c r="F68" s="24" t="s">
        <v>865</v>
      </c>
    </row>
    <row r="69" spans="2:6" x14ac:dyDescent="0.25">
      <c r="B69" s="43"/>
      <c r="C69" s="73"/>
      <c r="D69" s="31"/>
      <c r="E69" s="205"/>
      <c r="F69" s="35"/>
    </row>
    <row r="70" spans="2:6" ht="105" x14ac:dyDescent="0.25">
      <c r="B70" s="8" t="s">
        <v>912</v>
      </c>
      <c r="C70" s="141"/>
      <c r="D70" s="132"/>
      <c r="E70" s="204"/>
      <c r="F70" s="20" t="s">
        <v>865</v>
      </c>
    </row>
    <row r="71" spans="2:6" x14ac:dyDescent="0.25">
      <c r="B71" s="142"/>
      <c r="C71" s="133"/>
      <c r="D71" s="132"/>
      <c r="E71" s="206"/>
      <c r="F71" s="20" t="s">
        <v>827</v>
      </c>
    </row>
    <row r="72" spans="2:6" x14ac:dyDescent="0.25">
      <c r="B72" s="142"/>
      <c r="C72" s="133"/>
      <c r="D72" s="132"/>
      <c r="E72" s="206"/>
      <c r="F72" s="20" t="s">
        <v>827</v>
      </c>
    </row>
    <row r="73" spans="2:6" x14ac:dyDescent="0.25">
      <c r="B73" s="142"/>
      <c r="C73" s="133"/>
      <c r="D73" s="132"/>
      <c r="E73" s="206"/>
      <c r="F73" s="20" t="s">
        <v>827</v>
      </c>
    </row>
    <row r="74" spans="2:6" ht="35.25" customHeight="1" x14ac:dyDescent="0.25"/>
    <row r="75" spans="2:6" ht="35.25" customHeight="1" x14ac:dyDescent="0.25">
      <c r="B75" s="363" t="s">
        <v>913</v>
      </c>
      <c r="C75" s="363"/>
      <c r="D75" s="363"/>
      <c r="E75" s="363"/>
    </row>
    <row r="76" spans="2:6" ht="21" customHeight="1" thickBot="1" x14ac:dyDescent="0.3">
      <c r="B76" s="251" t="s">
        <v>914</v>
      </c>
      <c r="C76" s="260" t="s">
        <v>117</v>
      </c>
      <c r="D76" s="371" t="s">
        <v>832</v>
      </c>
      <c r="E76" s="371"/>
      <c r="F76" s="250" t="s">
        <v>803</v>
      </c>
    </row>
    <row r="77" spans="2:6" ht="105.75" thickTop="1" x14ac:dyDescent="0.25">
      <c r="B77" s="20" t="s">
        <v>915</v>
      </c>
      <c r="C77" s="74" t="str">
        <f>IF(SUM($C$16,$C$23,$C$30,$C$37,$C$45,$C$52,$C$60,$C$68,$C$70)&gt;0,SUM($C$16,$C$23,$C$30,$C$37,$C$45,$C$52,$C$60,$C$68,$C$70),"")</f>
        <v/>
      </c>
      <c r="D77" s="360"/>
      <c r="E77" s="360"/>
      <c r="F77" s="24" t="s">
        <v>865</v>
      </c>
    </row>
    <row r="78" spans="2:6" x14ac:dyDescent="0.25">
      <c r="B78" s="368" t="s">
        <v>916</v>
      </c>
      <c r="C78" s="369"/>
      <c r="D78" s="369"/>
      <c r="E78" s="369"/>
      <c r="F78" s="370"/>
    </row>
    <row r="79" spans="2:6" x14ac:dyDescent="0.25">
      <c r="B79" s="2" t="s">
        <v>917</v>
      </c>
      <c r="C79" s="152"/>
      <c r="D79" s="323"/>
      <c r="E79" s="323"/>
      <c r="F79" s="25"/>
    </row>
    <row r="80" spans="2:6" x14ac:dyDescent="0.25">
      <c r="B80" s="2" t="s">
        <v>918</v>
      </c>
      <c r="C80" s="152"/>
      <c r="D80" s="323"/>
      <c r="E80" s="323"/>
      <c r="F80" s="25"/>
    </row>
    <row r="81" spans="2:7" x14ac:dyDescent="0.25">
      <c r="B81" s="2" t="s">
        <v>919</v>
      </c>
      <c r="C81" s="152"/>
      <c r="D81" s="323"/>
      <c r="E81" s="323"/>
      <c r="F81" s="48"/>
    </row>
    <row r="82" spans="2:7" x14ac:dyDescent="0.25">
      <c r="B82" s="2" t="s">
        <v>920</v>
      </c>
      <c r="C82" s="152"/>
      <c r="D82" s="323"/>
      <c r="E82" s="323"/>
      <c r="F82" s="25"/>
    </row>
    <row r="83" spans="2:7" x14ac:dyDescent="0.25">
      <c r="B83" s="2" t="s">
        <v>921</v>
      </c>
      <c r="C83" s="152"/>
      <c r="D83" s="323"/>
      <c r="E83" s="323"/>
      <c r="F83" s="25"/>
    </row>
    <row r="84" spans="2:7" x14ac:dyDescent="0.25">
      <c r="B84" s="2" t="s">
        <v>922</v>
      </c>
      <c r="C84" s="152"/>
      <c r="D84" s="323"/>
      <c r="E84" s="323"/>
      <c r="F84" s="25"/>
    </row>
    <row r="85" spans="2:7" x14ac:dyDescent="0.25">
      <c r="B85" s="2" t="s">
        <v>923</v>
      </c>
      <c r="C85" s="152"/>
      <c r="D85" s="337"/>
      <c r="E85" s="337"/>
      <c r="F85" s="40"/>
    </row>
    <row r="86" spans="2:7" ht="15.75" thickBot="1" x14ac:dyDescent="0.3">
      <c r="B86" s="52" t="s">
        <v>924</v>
      </c>
      <c r="C86" s="153"/>
      <c r="D86" s="323"/>
      <c r="E86" s="323"/>
      <c r="F86" s="25"/>
    </row>
    <row r="87" spans="2:7" ht="20.25" customHeight="1" thickTop="1" x14ac:dyDescent="0.25">
      <c r="B87" s="26" t="s">
        <v>925</v>
      </c>
      <c r="C87" s="150" t="str">
        <f>IF(SUM($C$79:$C$86)&gt;0, SUM($C$79:$C$86),"")</f>
        <v/>
      </c>
      <c r="D87" s="27"/>
      <c r="E87" s="78"/>
    </row>
    <row r="88" spans="2:7" ht="35.25" customHeight="1" x14ac:dyDescent="0.25">
      <c r="B88" s="3" t="s">
        <v>926</v>
      </c>
      <c r="C88" s="75" t="str">
        <f>IF($C$87=$C$77, "Yes", "No")</f>
        <v>Yes</v>
      </c>
      <c r="D88" s="27"/>
      <c r="E88" s="78"/>
    </row>
    <row r="91" spans="2:7" ht="35.25" customHeight="1" x14ac:dyDescent="0.25">
      <c r="B91" s="327" t="s">
        <v>828</v>
      </c>
      <c r="C91" s="327"/>
      <c r="D91" s="327"/>
      <c r="E91" s="327"/>
      <c r="F91" s="327"/>
    </row>
    <row r="92" spans="2:7" ht="24.95" customHeight="1" thickBot="1" x14ac:dyDescent="0.3">
      <c r="B92" s="365" t="s">
        <v>829</v>
      </c>
      <c r="C92" s="366"/>
      <c r="D92" s="366"/>
      <c r="E92" s="366"/>
      <c r="F92" s="366"/>
      <c r="G92" s="367"/>
    </row>
    <row r="93" spans="2:7" ht="21" customHeight="1" thickTop="1" x14ac:dyDescent="0.25">
      <c r="B93" s="243" t="s">
        <v>800</v>
      </c>
      <c r="C93" s="261" t="s">
        <v>117</v>
      </c>
      <c r="D93" s="243" t="s">
        <v>830</v>
      </c>
      <c r="E93" s="262" t="s">
        <v>831</v>
      </c>
      <c r="F93" s="243" t="s">
        <v>832</v>
      </c>
      <c r="G93" s="243" t="s">
        <v>803</v>
      </c>
    </row>
    <row r="94" spans="2:7" ht="30" x14ac:dyDescent="0.25">
      <c r="B94" s="3" t="s">
        <v>927</v>
      </c>
      <c r="C94" s="133"/>
      <c r="D94" s="333" t="s">
        <v>928</v>
      </c>
      <c r="E94" s="335" t="str">
        <f>(IF(AND($C$94&lt;&gt;"",$C$95&lt;&gt;""),$C$94/$C$95,"Incomplete"))</f>
        <v>Incomplete</v>
      </c>
      <c r="F94" s="337"/>
      <c r="G94" s="333"/>
    </row>
    <row r="95" spans="2:7" ht="15.75" thickBot="1" x14ac:dyDescent="0.3">
      <c r="B95" s="12" t="s">
        <v>862</v>
      </c>
      <c r="C95" s="156" t="str">
        <f>IF(ISBLANK($C$15),"",$C$15)</f>
        <v/>
      </c>
      <c r="D95" s="334"/>
      <c r="E95" s="336"/>
      <c r="F95" s="322"/>
      <c r="G95" s="334"/>
    </row>
    <row r="96" spans="2:7" ht="30" x14ac:dyDescent="0.25">
      <c r="B96" s="8" t="s">
        <v>929</v>
      </c>
      <c r="C96" s="154"/>
      <c r="D96" s="338" t="s">
        <v>930</v>
      </c>
      <c r="E96" s="339" t="str">
        <f>(IF(AND($C$96&lt;&gt;"",$C$97&lt;&gt;""),$C$96/$C$97,"Incomplete"))</f>
        <v>Incomplete</v>
      </c>
      <c r="F96" s="321"/>
      <c r="G96" s="340"/>
    </row>
    <row r="97" spans="2:7" ht="15.75" thickBot="1" x14ac:dyDescent="0.3">
      <c r="B97" s="4" t="s">
        <v>931</v>
      </c>
      <c r="C97" s="161" t="str">
        <f>IF(ISBLANK($C$22),"",$C$22)</f>
        <v/>
      </c>
      <c r="D97" s="334"/>
      <c r="E97" s="336"/>
      <c r="F97" s="322"/>
      <c r="G97" s="341"/>
    </row>
    <row r="98" spans="2:7" ht="30" x14ac:dyDescent="0.25">
      <c r="B98" s="8" t="s">
        <v>932</v>
      </c>
      <c r="C98" s="144"/>
      <c r="D98" s="338" t="s">
        <v>933</v>
      </c>
      <c r="E98" s="339" t="str">
        <f>(IF(AND($C$98&lt;&gt;"",$C$99&lt;&gt;""),$C$98/$C$99,"Incomplete"))</f>
        <v>Incomplete</v>
      </c>
      <c r="F98" s="321"/>
      <c r="G98" s="338"/>
    </row>
    <row r="99" spans="2:7" ht="15.75" thickBot="1" x14ac:dyDescent="0.3">
      <c r="B99" s="4" t="s">
        <v>934</v>
      </c>
      <c r="C99" s="162" t="str">
        <f>IF(ISBLANK($C$29),"",$C$29)</f>
        <v/>
      </c>
      <c r="D99" s="334"/>
      <c r="E99" s="336"/>
      <c r="F99" s="322"/>
      <c r="G99" s="334"/>
    </row>
    <row r="100" spans="2:7" ht="30" x14ac:dyDescent="0.25">
      <c r="B100" s="5" t="s">
        <v>935</v>
      </c>
      <c r="C100" s="144"/>
      <c r="D100" s="338" t="s">
        <v>936</v>
      </c>
      <c r="E100" s="339" t="str">
        <f>(IF(AND($C$100&lt;&gt;"",$C$101&lt;&gt;""),$C$100/$C$101,"Incomplete"))</f>
        <v>Incomplete</v>
      </c>
      <c r="F100" s="321"/>
      <c r="G100" s="338"/>
    </row>
    <row r="101" spans="2:7" ht="15.75" thickBot="1" x14ac:dyDescent="0.3">
      <c r="B101" s="4" t="s">
        <v>937</v>
      </c>
      <c r="C101" s="162" t="str">
        <f>IF(ISBLANK($C$51),"",$C$51)</f>
        <v/>
      </c>
      <c r="D101" s="334"/>
      <c r="E101" s="361"/>
      <c r="F101" s="322"/>
      <c r="G101" s="334"/>
    </row>
    <row r="102" spans="2:7" ht="39" customHeight="1" x14ac:dyDescent="0.25">
      <c r="B102" s="8" t="s">
        <v>938</v>
      </c>
      <c r="C102" s="141"/>
      <c r="D102" s="356" t="s">
        <v>939</v>
      </c>
      <c r="E102" s="339" t="str">
        <f>(IF(AND($C$102&lt;&gt;"",$C$103&lt;&gt;""),$C$102/$C$103,"Incomplete"))</f>
        <v>Incomplete</v>
      </c>
      <c r="F102" s="321"/>
      <c r="G102" s="340"/>
    </row>
    <row r="103" spans="2:7" ht="25.5" customHeight="1" thickBot="1" x14ac:dyDescent="0.3">
      <c r="B103" s="4" t="s">
        <v>901</v>
      </c>
      <c r="C103" s="162" t="str">
        <f>IF(ISBLANK($C$58),"",$C$58)</f>
        <v/>
      </c>
      <c r="D103" s="329"/>
      <c r="E103" s="361"/>
      <c r="F103" s="322"/>
      <c r="G103" s="341"/>
    </row>
    <row r="104" spans="2:7" ht="39" customHeight="1" x14ac:dyDescent="0.25">
      <c r="B104" s="8" t="s">
        <v>940</v>
      </c>
      <c r="C104" s="141"/>
      <c r="D104" s="362" t="s">
        <v>941</v>
      </c>
      <c r="E104" s="339" t="str">
        <f>(IF(AND($C$104&lt;&gt;"",$C$105&lt;&gt;""),$C$104/$C$105,"Incomplete"))</f>
        <v>Incomplete</v>
      </c>
      <c r="F104" s="321"/>
      <c r="G104" s="340"/>
    </row>
    <row r="105" spans="2:7" ht="25.5" customHeight="1" thickBot="1" x14ac:dyDescent="0.3">
      <c r="B105" s="4" t="s">
        <v>910</v>
      </c>
      <c r="C105" s="162" t="str">
        <f>IF(ISBLANK($C$67),"",$C$67)</f>
        <v/>
      </c>
      <c r="D105" s="329"/>
      <c r="E105" s="361"/>
      <c r="F105" s="322"/>
      <c r="G105" s="341"/>
    </row>
    <row r="106" spans="2:7" ht="45" x14ac:dyDescent="0.25">
      <c r="B106" s="8" t="s">
        <v>942</v>
      </c>
      <c r="C106" s="141"/>
      <c r="D106" s="362" t="s">
        <v>943</v>
      </c>
      <c r="E106" s="339" t="str">
        <f>(IF(AND($C$106&lt;&gt;"",$C$107&lt;&gt;""),$C$106/$C$107,"Incomplete"))</f>
        <v>Incomplete</v>
      </c>
      <c r="F106" s="374"/>
      <c r="G106" s="340"/>
    </row>
    <row r="107" spans="2:7" ht="30.75" thickBot="1" x14ac:dyDescent="0.3">
      <c r="B107" s="4" t="s">
        <v>912</v>
      </c>
      <c r="C107" s="162" t="str">
        <f>IF(ISBLANK($C$70),"",$C$70)</f>
        <v/>
      </c>
      <c r="D107" s="329"/>
      <c r="E107" s="361"/>
      <c r="F107" s="360"/>
      <c r="G107" s="341"/>
    </row>
    <row r="108" spans="2:7" ht="45.75" customHeight="1" x14ac:dyDescent="0.25">
      <c r="B108" s="5" t="s">
        <v>944</v>
      </c>
      <c r="C108" s="144"/>
      <c r="D108" s="338" t="s">
        <v>945</v>
      </c>
      <c r="E108" s="357" t="str">
        <f>(IF(AND($C$108&lt;&gt;"",$C$109&lt;&gt;""),$C$108/$C$109,"Incomplete"))</f>
        <v>Incomplete</v>
      </c>
      <c r="F108" s="321"/>
      <c r="G108" s="338" t="s">
        <v>865</v>
      </c>
    </row>
    <row r="109" spans="2:7" ht="47.25" customHeight="1" thickBot="1" x14ac:dyDescent="0.3">
      <c r="B109" s="12" t="s">
        <v>915</v>
      </c>
      <c r="C109" s="163" t="str">
        <f>IF(ISBLANK($C$77),"",$C$77)</f>
        <v/>
      </c>
      <c r="D109" s="334"/>
      <c r="E109" s="358"/>
      <c r="F109" s="322"/>
      <c r="G109" s="334"/>
    </row>
    <row r="110" spans="2:7" x14ac:dyDescent="0.25">
      <c r="B110" s="140"/>
      <c r="C110" s="141"/>
      <c r="D110" s="360"/>
      <c r="E110" s="339" t="str">
        <f>(IF(AND($C$110&lt;&gt;"",$C$111&lt;&gt;""),$C$110/$C$111,"Incomplete"))</f>
        <v>Incomplete</v>
      </c>
      <c r="F110" s="360"/>
      <c r="G110" s="319" t="s">
        <v>827</v>
      </c>
    </row>
    <row r="111" spans="2:7" ht="15.75" thickBot="1" x14ac:dyDescent="0.3">
      <c r="B111" s="147"/>
      <c r="C111" s="145"/>
      <c r="D111" s="316"/>
      <c r="E111" s="361"/>
      <c r="F111" s="316"/>
      <c r="G111" s="320"/>
    </row>
    <row r="112" spans="2:7" x14ac:dyDescent="0.25">
      <c r="B112" s="146"/>
      <c r="C112" s="144"/>
      <c r="D112" s="315"/>
      <c r="E112" s="326" t="str">
        <f>(IF(AND($C$112&lt;&gt;"",$C$113&lt;&gt;""),$C$112/$C$113,"Incomplete"))</f>
        <v>Incomplete</v>
      </c>
      <c r="F112" s="315"/>
      <c r="G112" s="325" t="s">
        <v>827</v>
      </c>
    </row>
    <row r="113" spans="2:7" ht="15.75" thickBot="1" x14ac:dyDescent="0.3">
      <c r="B113" s="147"/>
      <c r="C113" s="145"/>
      <c r="D113" s="316"/>
      <c r="E113" s="318"/>
      <c r="F113" s="316"/>
      <c r="G113" s="320"/>
    </row>
    <row r="114" spans="2:7" x14ac:dyDescent="0.25">
      <c r="B114" s="146"/>
      <c r="C114" s="144"/>
      <c r="D114" s="315"/>
      <c r="E114" s="326" t="str">
        <f>(IF(AND($C$114&lt;&gt;"",$C$115&lt;&gt;""),$C$114/$C$115,"Incomplete"))</f>
        <v>Incomplete</v>
      </c>
      <c r="F114" s="315"/>
      <c r="G114" s="325" t="s">
        <v>827</v>
      </c>
    </row>
    <row r="115" spans="2:7" ht="15.75" thickBot="1" x14ac:dyDescent="0.3">
      <c r="B115" s="147"/>
      <c r="C115" s="145"/>
      <c r="D115" s="316"/>
      <c r="E115" s="318"/>
      <c r="F115" s="316"/>
      <c r="G115" s="320"/>
    </row>
    <row r="117" spans="2:7" ht="41.25" customHeight="1" x14ac:dyDescent="0.25">
      <c r="B117" s="327" t="s">
        <v>843</v>
      </c>
      <c r="C117" s="327"/>
      <c r="D117" s="327"/>
      <c r="E117" s="327"/>
      <c r="F117" s="327"/>
    </row>
    <row r="118" spans="2:7" ht="24.95" customHeight="1" thickBot="1" x14ac:dyDescent="0.3">
      <c r="B118" s="330" t="s">
        <v>844</v>
      </c>
      <c r="C118" s="330"/>
      <c r="D118" s="330"/>
      <c r="E118" s="330"/>
      <c r="F118" s="330"/>
      <c r="G118" s="330"/>
    </row>
    <row r="119" spans="2:7" ht="21" customHeight="1" thickTop="1" x14ac:dyDescent="0.25">
      <c r="B119" s="237" t="s">
        <v>800</v>
      </c>
      <c r="C119" s="263" t="s">
        <v>117</v>
      </c>
      <c r="D119" s="264" t="s">
        <v>845</v>
      </c>
      <c r="E119" s="265" t="s">
        <v>831</v>
      </c>
      <c r="F119" s="264" t="s">
        <v>832</v>
      </c>
      <c r="G119" s="264" t="s">
        <v>803</v>
      </c>
    </row>
    <row r="120" spans="2:7" ht="75" customHeight="1" x14ac:dyDescent="0.25">
      <c r="B120" s="8" t="s">
        <v>1352</v>
      </c>
      <c r="C120" s="141"/>
      <c r="D120" s="356" t="s">
        <v>946</v>
      </c>
      <c r="E120" s="359" t="str">
        <f>(IF(AND($C$120&lt;&gt;"",$C$121&lt;&gt;""),$C$120/$C$121,"Incomplete"))</f>
        <v>Incomplete</v>
      </c>
      <c r="F120" s="360"/>
      <c r="G120" s="372" t="s">
        <v>947</v>
      </c>
    </row>
    <row r="121" spans="2:7" ht="93.75" customHeight="1" thickBot="1" x14ac:dyDescent="0.3">
      <c r="B121" s="4" t="s">
        <v>948</v>
      </c>
      <c r="C121" s="162"/>
      <c r="D121" s="329"/>
      <c r="E121" s="318"/>
      <c r="F121" s="316"/>
      <c r="G121" s="373"/>
    </row>
    <row r="122" spans="2:7" ht="144.75" customHeight="1" x14ac:dyDescent="0.25">
      <c r="B122" s="5" t="s">
        <v>1353</v>
      </c>
      <c r="C122" s="144"/>
      <c r="D122" s="338" t="s">
        <v>950</v>
      </c>
      <c r="E122" s="357" t="str">
        <f>(IF(AND($C$122&lt;&gt;"",$C$123&lt;&gt;""),$C$122/$C$123,"Incomplete"))</f>
        <v>Incomplete</v>
      </c>
      <c r="F122" s="321"/>
      <c r="G122" s="338" t="s">
        <v>951</v>
      </c>
    </row>
    <row r="123" spans="2:7" ht="147.75" customHeight="1" thickBot="1" x14ac:dyDescent="0.3">
      <c r="B123" s="12" t="s">
        <v>915</v>
      </c>
      <c r="C123" s="162" t="str">
        <f>IF(ISBLANK($C$77),"",$C$77)</f>
        <v/>
      </c>
      <c r="D123" s="334"/>
      <c r="E123" s="358"/>
      <c r="F123" s="322"/>
      <c r="G123" s="320"/>
    </row>
    <row r="124" spans="2:7" ht="30.75" thickBot="1" x14ac:dyDescent="0.3">
      <c r="B124" s="4" t="s">
        <v>952</v>
      </c>
      <c r="C124" s="133"/>
      <c r="D124" s="17" t="s">
        <v>952</v>
      </c>
      <c r="E124" s="79" t="s">
        <v>953</v>
      </c>
      <c r="F124" s="151"/>
      <c r="G124" s="219" t="s">
        <v>954</v>
      </c>
    </row>
    <row r="125" spans="2:7" x14ac:dyDescent="0.25">
      <c r="B125" s="146"/>
      <c r="C125" s="144"/>
      <c r="D125" s="315"/>
      <c r="E125" s="326" t="str">
        <f>(IF(AND($C$125&lt;&gt;"",$C$126&lt;&gt;""),$C$125/$C$126,"Incomplete"))</f>
        <v>Incomplete</v>
      </c>
      <c r="F125" s="315"/>
      <c r="G125" s="325" t="s">
        <v>827</v>
      </c>
    </row>
    <row r="126" spans="2:7" ht="15.75" thickBot="1" x14ac:dyDescent="0.3">
      <c r="B126" s="147"/>
      <c r="C126" s="145"/>
      <c r="D126" s="316"/>
      <c r="E126" s="318"/>
      <c r="F126" s="316"/>
      <c r="G126" s="320"/>
    </row>
    <row r="127" spans="2:7" x14ac:dyDescent="0.25">
      <c r="B127" s="146"/>
      <c r="C127" s="144"/>
      <c r="D127" s="315"/>
      <c r="E127" s="326" t="str">
        <f>(IF(AND($C$127&lt;&gt;"",$C$128&lt;&gt;""),$C$127/$C$128,"Incomplete"))</f>
        <v>Incomplete</v>
      </c>
      <c r="F127" s="315"/>
      <c r="G127" s="325" t="s">
        <v>827</v>
      </c>
    </row>
    <row r="128" spans="2:7" ht="15.75" thickBot="1" x14ac:dyDescent="0.3">
      <c r="B128" s="147"/>
      <c r="C128" s="145"/>
      <c r="D128" s="316"/>
      <c r="E128" s="318"/>
      <c r="F128" s="316"/>
      <c r="G128" s="320"/>
    </row>
    <row r="129" spans="2:8" x14ac:dyDescent="0.25">
      <c r="B129" s="146"/>
      <c r="C129" s="144"/>
      <c r="D129" s="315"/>
      <c r="E129" s="326" t="str">
        <f>(IF(AND($C$129&lt;&gt;"",$C$130&lt;&gt;""),$C$129/$C$130,"Incomplete"))</f>
        <v>Incomplete</v>
      </c>
      <c r="F129" s="315"/>
      <c r="G129" s="319" t="s">
        <v>827</v>
      </c>
    </row>
    <row r="130" spans="2:8" ht="15.75" thickBot="1" x14ac:dyDescent="0.3">
      <c r="B130" s="147"/>
      <c r="C130" s="145"/>
      <c r="D130" s="316"/>
      <c r="E130" s="318"/>
      <c r="F130" s="316"/>
      <c r="G130" s="320"/>
    </row>
    <row r="131" spans="2:8" ht="50.25" customHeight="1" x14ac:dyDescent="0.25"/>
    <row r="132" spans="2:8" ht="72.75" customHeight="1" x14ac:dyDescent="0.25">
      <c r="B132" s="314" t="s">
        <v>848</v>
      </c>
      <c r="C132" s="314"/>
      <c r="D132" s="314"/>
      <c r="E132" s="314"/>
      <c r="F132" s="314"/>
    </row>
    <row r="133" spans="2:8" ht="24.95" customHeight="1" thickBot="1" x14ac:dyDescent="0.3">
      <c r="B133" s="305" t="s">
        <v>849</v>
      </c>
      <c r="C133" s="306"/>
      <c r="D133" s="306"/>
      <c r="E133" s="306"/>
      <c r="F133" s="306"/>
      <c r="G133" s="307"/>
    </row>
    <row r="134" spans="2:8" ht="21" customHeight="1" thickTop="1" x14ac:dyDescent="0.25">
      <c r="B134" s="237" t="s">
        <v>800</v>
      </c>
      <c r="C134" s="308" t="s">
        <v>850</v>
      </c>
      <c r="D134" s="309"/>
      <c r="E134" s="310"/>
      <c r="F134" s="239" t="s">
        <v>832</v>
      </c>
      <c r="G134" s="240" t="s">
        <v>803</v>
      </c>
      <c r="H134" s="34"/>
    </row>
    <row r="135" spans="2:8" ht="60" x14ac:dyDescent="0.25">
      <c r="B135" s="3" t="s">
        <v>955</v>
      </c>
      <c r="C135" s="311"/>
      <c r="D135" s="312"/>
      <c r="E135" s="313"/>
      <c r="F135" s="208"/>
      <c r="G135" s="93" t="s">
        <v>852</v>
      </c>
      <c r="H135" s="34"/>
    </row>
    <row r="136" spans="2:8" ht="60" x14ac:dyDescent="0.25">
      <c r="B136" s="3" t="s">
        <v>1354</v>
      </c>
      <c r="C136" s="311"/>
      <c r="D136" s="312"/>
      <c r="E136" s="313"/>
      <c r="F136" s="208"/>
      <c r="G136" s="93" t="s">
        <v>852</v>
      </c>
      <c r="H136" s="34"/>
    </row>
    <row r="137" spans="2:8" ht="60" x14ac:dyDescent="0.25">
      <c r="B137" s="3" t="s">
        <v>851</v>
      </c>
      <c r="C137" s="311"/>
      <c r="D137" s="312"/>
      <c r="E137" s="313"/>
      <c r="F137" s="208"/>
      <c r="G137" s="93" t="s">
        <v>852</v>
      </c>
    </row>
    <row r="138" spans="2:8" ht="60" x14ac:dyDescent="0.25">
      <c r="B138" s="3" t="s">
        <v>853</v>
      </c>
      <c r="C138" s="311"/>
      <c r="D138" s="312"/>
      <c r="E138" s="313"/>
      <c r="F138" s="208"/>
      <c r="G138" s="93" t="s">
        <v>852</v>
      </c>
    </row>
  </sheetData>
  <sheetProtection algorithmName="SHA-512" hashValue="BFeIdnFBL3xrh/d70nP4QOgHiHEKAgg9ELuOcd06E04BfdjiQVQ6ZH7YJKGQeqB9GHmut3NyoRkB9WuOwZqb6g==" saltValue="/RpdMywozzhc8xMKHEHW0A==" spinCount="100000" sheet="1" objects="1" scenarios="1"/>
  <mergeCells count="91">
    <mergeCell ref="F102:F103"/>
    <mergeCell ref="G102:G103"/>
    <mergeCell ref="G104:G105"/>
    <mergeCell ref="G106:G107"/>
    <mergeCell ref="F104:F105"/>
    <mergeCell ref="F106:F107"/>
    <mergeCell ref="G127:G128"/>
    <mergeCell ref="D129:D130"/>
    <mergeCell ref="E129:E130"/>
    <mergeCell ref="F129:F130"/>
    <mergeCell ref="G129:G130"/>
    <mergeCell ref="D106:D107"/>
    <mergeCell ref="D108:D109"/>
    <mergeCell ref="E108:E109"/>
    <mergeCell ref="F108:F109"/>
    <mergeCell ref="G120:G121"/>
    <mergeCell ref="G110:G111"/>
    <mergeCell ref="D112:D113"/>
    <mergeCell ref="G108:G109"/>
    <mergeCell ref="D110:D111"/>
    <mergeCell ref="E110:E111"/>
    <mergeCell ref="F110:F111"/>
    <mergeCell ref="G114:G115"/>
    <mergeCell ref="B117:F117"/>
    <mergeCell ref="E112:E113"/>
    <mergeCell ref="F112:F113"/>
    <mergeCell ref="G112:G113"/>
    <mergeCell ref="B2:G2"/>
    <mergeCell ref="B92:G92"/>
    <mergeCell ref="D77:E77"/>
    <mergeCell ref="D79:E79"/>
    <mergeCell ref="D80:E80"/>
    <mergeCell ref="D81:E81"/>
    <mergeCell ref="D82:E82"/>
    <mergeCell ref="D83:E83"/>
    <mergeCell ref="D84:E84"/>
    <mergeCell ref="D85:E85"/>
    <mergeCell ref="D86:E86"/>
    <mergeCell ref="B91:F91"/>
    <mergeCell ref="B78:F78"/>
    <mergeCell ref="D76:E76"/>
    <mergeCell ref="B4:B5"/>
    <mergeCell ref="B7:E7"/>
    <mergeCell ref="D104:D105"/>
    <mergeCell ref="B8:F8"/>
    <mergeCell ref="B75:E75"/>
    <mergeCell ref="G98:G99"/>
    <mergeCell ref="D94:D95"/>
    <mergeCell ref="E94:E95"/>
    <mergeCell ref="F94:F95"/>
    <mergeCell ref="G94:G95"/>
    <mergeCell ref="D96:D97"/>
    <mergeCell ref="E96:E97"/>
    <mergeCell ref="D98:D99"/>
    <mergeCell ref="E98:E99"/>
    <mergeCell ref="F98:F99"/>
    <mergeCell ref="G96:G97"/>
    <mergeCell ref="F96:F97"/>
    <mergeCell ref="G100:G101"/>
    <mergeCell ref="B132:F132"/>
    <mergeCell ref="E100:E101"/>
    <mergeCell ref="F100:F101"/>
    <mergeCell ref="C134:E134"/>
    <mergeCell ref="F127:F128"/>
    <mergeCell ref="D114:D115"/>
    <mergeCell ref="E114:E115"/>
    <mergeCell ref="F114:F115"/>
    <mergeCell ref="D127:D128"/>
    <mergeCell ref="E127:E128"/>
    <mergeCell ref="D102:D103"/>
    <mergeCell ref="E102:E103"/>
    <mergeCell ref="D100:D101"/>
    <mergeCell ref="B133:G133"/>
    <mergeCell ref="E104:E105"/>
    <mergeCell ref="E106:E107"/>
    <mergeCell ref="C137:E137"/>
    <mergeCell ref="C138:E138"/>
    <mergeCell ref="C136:E136"/>
    <mergeCell ref="C135:E135"/>
    <mergeCell ref="B118:G118"/>
    <mergeCell ref="D120:D121"/>
    <mergeCell ref="G122:G123"/>
    <mergeCell ref="D125:D126"/>
    <mergeCell ref="E125:E126"/>
    <mergeCell ref="F125:F126"/>
    <mergeCell ref="G125:G126"/>
    <mergeCell ref="D122:D123"/>
    <mergeCell ref="E122:E123"/>
    <mergeCell ref="F122:F123"/>
    <mergeCell ref="E120:E121"/>
    <mergeCell ref="F120:F121"/>
  </mergeCells>
  <phoneticPr fontId="28" type="noConversion"/>
  <conditionalFormatting sqref="C88">
    <cfRule type="containsText" dxfId="21" priority="1" operator="containsText" text="No">
      <formula>NOT(ISERROR(SEARCH("No",C88)))</formula>
    </cfRule>
    <cfRule type="containsText" dxfId="20" priority="2" operator="containsText" text="Yes">
      <formula>NOT(ISERROR(SEARCH("Yes",C88)))</formula>
    </cfRule>
  </conditionalFormatting>
  <dataValidations count="1">
    <dataValidation type="date" allowBlank="1" showInputMessage="1" showErrorMessage="1" sqref="D4:D5" xr:uid="{2E7CB3BE-C3F3-45C8-9515-3C30CE3891E1}">
      <formula1>44562</formula1>
      <formula2>50771</formula2>
    </dataValidation>
  </dataValidations>
  <hyperlinks>
    <hyperlink ref="G135:G136" r:id="rId1" display="The Opioid and Substance Use Action Plan (OSUAP) Data Dashboard can be found here. Use the &quot;Metrics&quot; tab to find the &quot;Metric&quot; (i.e., Outcome Measure, Population-Level) and &quot;Place&quot; to find your county. " xr:uid="{045F884C-25DA-46C7-8CB8-8217F2A1933D}"/>
    <hyperlink ref="G137" r:id="rId2" display="The Opioid and Substance Use Action Plan (OSUAP) Data Dashboard can be found here. Use the &quot;Metrics&quot; tab to find the &quot;Metric&quot; (i.e., Outcome Measure, Population-Level) and &quot;Place&quot; to find your county. " xr:uid="{6DEE0BE8-1F38-48B7-99A7-8F1B5376C3F6}"/>
    <hyperlink ref="G138" r:id="rId3" display="The Opioid and Substance Use Action Plan (OSUAP) Data Dashboard can be found here. Use the &quot;Metrics&quot; tab to find the &quot;Metric&quot; (i.e., Outcome Measure, Population-Level) and &quot;Place&quot; to find your county. " xr:uid="{674E4FDE-C9E7-4A51-A970-18054B60E365}"/>
    <hyperlink ref="G120:G121" r:id="rId4" display="https://ncopioidsettlement.org/wp-content/uploads/2025/05/Recommendations-for-Reporting-6-month-Adherence_June2025.pdf" xr:uid="{2FC109FC-B5A6-4819-BA29-D5646CA457AB}"/>
  </hyperlinks>
  <pageMargins left="0.7" right="0.7" top="0.75" bottom="0.75" header="0.3" footer="0.3"/>
  <pageSetup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C48547E7-3483-4A74-9078-400EBD5E5282}">
          <x14:formula1>
            <xm:f>Lists!$B$2:$B$3</xm:f>
          </x14:formula1>
          <xm:sqref>D10 D12:D16 D18:D23 D25:D30 D32:D37 D39:D45 D47:D52 D54:D61 D63:D68 D70:D73</xm:sqref>
        </x14:dataValidation>
        <x14:dataValidation type="list" allowBlank="1" showInputMessage="1" showErrorMessage="1" xr:uid="{46C3B548-E37B-46E7-8441-77AF297B098A}">
          <x14:formula1>
            <xm:f>Lists!$E$2:$E$3</xm:f>
          </x14:formula1>
          <xm:sqref>C135:C138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6C3C7-EC5A-44AB-B79B-7C6DFD163497}">
  <sheetPr codeName="Sheet7">
    <tabColor rgb="FFAF2138"/>
  </sheetPr>
  <dimension ref="B2:G88"/>
  <sheetViews>
    <sheetView topLeftCell="A23" zoomScaleNormal="100" workbookViewId="0">
      <selection activeCell="B2" sqref="B2:G2"/>
    </sheetView>
  </sheetViews>
  <sheetFormatPr defaultColWidth="9.140625" defaultRowHeight="15" x14ac:dyDescent="0.25"/>
  <cols>
    <col min="1" max="1" width="3.5703125" style="11" customWidth="1"/>
    <col min="2" max="2" width="56.7109375" style="27" customWidth="1"/>
    <col min="3" max="3" width="13.7109375" style="72" customWidth="1"/>
    <col min="4" max="4" width="29.7109375" style="11" customWidth="1"/>
    <col min="5" max="5" width="40.7109375" style="87" customWidth="1"/>
    <col min="6" max="7" width="60.7109375" style="34" customWidth="1"/>
    <col min="8" max="16384" width="9.140625" style="11"/>
  </cols>
  <sheetData>
    <row r="2" spans="2:7" ht="28.5" customHeight="1" thickBot="1" x14ac:dyDescent="0.3">
      <c r="B2" s="382" t="s">
        <v>956</v>
      </c>
      <c r="C2" s="382"/>
      <c r="D2" s="382"/>
      <c r="E2" s="382"/>
      <c r="F2" s="382"/>
      <c r="G2" s="382"/>
    </row>
    <row r="3" spans="2:7" ht="29.25" thickTop="1" x14ac:dyDescent="0.25">
      <c r="B3" s="10"/>
      <c r="C3" s="70"/>
      <c r="D3" s="10"/>
      <c r="E3" s="76"/>
      <c r="G3" s="27"/>
    </row>
    <row r="4" spans="2:7" ht="17.25" customHeight="1" x14ac:dyDescent="0.25">
      <c r="B4" s="344" t="s">
        <v>796</v>
      </c>
      <c r="C4" s="71" t="s">
        <v>797</v>
      </c>
      <c r="D4" s="129">
        <f>Lists!B126</f>
        <v>45474</v>
      </c>
      <c r="E4" s="76"/>
      <c r="G4" s="27"/>
    </row>
    <row r="5" spans="2:7" ht="17.25" customHeight="1" x14ac:dyDescent="0.25">
      <c r="B5" s="345"/>
      <c r="C5" s="71" t="s">
        <v>798</v>
      </c>
      <c r="D5" s="129">
        <f>Lists!B127</f>
        <v>45838</v>
      </c>
      <c r="E5" s="76"/>
      <c r="G5" s="27"/>
    </row>
    <row r="6" spans="2:7" ht="28.5" x14ac:dyDescent="0.25">
      <c r="B6" s="10"/>
      <c r="G6" s="27"/>
    </row>
    <row r="7" spans="2:7" s="34" customFormat="1" ht="61.5" customHeight="1" x14ac:dyDescent="0.25">
      <c r="B7" s="347" t="s">
        <v>855</v>
      </c>
      <c r="C7" s="347"/>
      <c r="D7" s="327"/>
      <c r="E7" s="347"/>
    </row>
    <row r="8" spans="2:7" ht="24.95" customHeight="1" thickBot="1" x14ac:dyDescent="0.3">
      <c r="B8" s="348" t="s">
        <v>799</v>
      </c>
      <c r="C8" s="349"/>
      <c r="D8" s="349"/>
      <c r="E8" s="349"/>
      <c r="F8" s="350"/>
    </row>
    <row r="9" spans="2:7" ht="21" customHeight="1" thickTop="1" x14ac:dyDescent="0.25">
      <c r="B9" s="266" t="s">
        <v>800</v>
      </c>
      <c r="C9" s="258" t="s">
        <v>117</v>
      </c>
      <c r="D9" s="255" t="s">
        <v>801</v>
      </c>
      <c r="E9" s="267" t="s">
        <v>832</v>
      </c>
      <c r="F9" s="257" t="s">
        <v>803</v>
      </c>
    </row>
    <row r="10" spans="2:7" ht="213.75" x14ac:dyDescent="0.25">
      <c r="B10" s="20" t="s">
        <v>957</v>
      </c>
      <c r="C10" s="141"/>
      <c r="D10" s="131"/>
      <c r="E10" s="209"/>
      <c r="F10" s="227" t="s">
        <v>958</v>
      </c>
    </row>
    <row r="11" spans="2:7" ht="60" x14ac:dyDescent="0.25">
      <c r="B11" s="2" t="s">
        <v>959</v>
      </c>
      <c r="C11" s="133"/>
      <c r="D11" s="131"/>
      <c r="E11" s="210"/>
      <c r="F11" s="2" t="s">
        <v>960</v>
      </c>
    </row>
    <row r="12" spans="2:7" ht="30" x14ac:dyDescent="0.25">
      <c r="B12" s="2" t="s">
        <v>961</v>
      </c>
      <c r="C12" s="133"/>
      <c r="D12" s="131"/>
      <c r="E12" s="210"/>
      <c r="F12" s="25"/>
    </row>
    <row r="13" spans="2:7" ht="45" x14ac:dyDescent="0.25">
      <c r="B13" s="2" t="s">
        <v>962</v>
      </c>
      <c r="C13" s="133"/>
      <c r="D13" s="131"/>
      <c r="E13" s="210"/>
      <c r="F13" s="25"/>
    </row>
    <row r="14" spans="2:7" ht="45" x14ac:dyDescent="0.25">
      <c r="B14" s="2" t="s">
        <v>963</v>
      </c>
      <c r="C14" s="133"/>
      <c r="D14" s="131"/>
      <c r="E14" s="210"/>
      <c r="F14" s="25"/>
    </row>
    <row r="15" spans="2:7" ht="30" x14ac:dyDescent="0.25">
      <c r="B15" s="2" t="s">
        <v>964</v>
      </c>
      <c r="C15" s="133"/>
      <c r="D15" s="131"/>
      <c r="E15" s="210"/>
      <c r="F15" s="25"/>
    </row>
    <row r="16" spans="2:7" ht="30" x14ac:dyDescent="0.25">
      <c r="B16" s="2" t="s">
        <v>965</v>
      </c>
      <c r="C16" s="141"/>
      <c r="D16" s="131"/>
      <c r="E16" s="209"/>
      <c r="F16" s="25"/>
    </row>
    <row r="17" spans="2:6" x14ac:dyDescent="0.25">
      <c r="B17" s="2" t="s">
        <v>966</v>
      </c>
      <c r="C17" s="133"/>
      <c r="D17" s="131"/>
      <c r="E17" s="209"/>
      <c r="F17" s="25"/>
    </row>
    <row r="18" spans="2:6" x14ac:dyDescent="0.25">
      <c r="B18" s="2" t="s">
        <v>856</v>
      </c>
      <c r="C18" s="133"/>
      <c r="D18" s="131"/>
      <c r="E18" s="210"/>
      <c r="F18" s="25" t="s">
        <v>857</v>
      </c>
    </row>
    <row r="19" spans="2:6" x14ac:dyDescent="0.25">
      <c r="B19" s="151"/>
      <c r="C19" s="133"/>
      <c r="D19" s="131"/>
      <c r="E19" s="210"/>
      <c r="F19" s="20" t="s">
        <v>827</v>
      </c>
    </row>
    <row r="20" spans="2:6" x14ac:dyDescent="0.25">
      <c r="B20" s="151"/>
      <c r="C20" s="133"/>
      <c r="D20" s="131"/>
      <c r="E20" s="210"/>
      <c r="F20" s="20" t="s">
        <v>827</v>
      </c>
    </row>
    <row r="21" spans="2:6" x14ac:dyDescent="0.25">
      <c r="B21" s="151"/>
      <c r="C21" s="133"/>
      <c r="D21" s="131"/>
      <c r="E21" s="210"/>
      <c r="F21" s="20" t="s">
        <v>827</v>
      </c>
    </row>
    <row r="23" spans="2:6" ht="42" customHeight="1" x14ac:dyDescent="0.25">
      <c r="B23" s="363" t="s">
        <v>967</v>
      </c>
      <c r="C23" s="363"/>
      <c r="D23" s="363"/>
      <c r="E23" s="363"/>
    </row>
    <row r="24" spans="2:6" ht="21" customHeight="1" thickBot="1" x14ac:dyDescent="0.3">
      <c r="B24" s="250" t="s">
        <v>914</v>
      </c>
      <c r="C24" s="260" t="s">
        <v>117</v>
      </c>
      <c r="D24" s="371" t="s">
        <v>832</v>
      </c>
      <c r="E24" s="371"/>
      <c r="F24" s="250" t="s">
        <v>803</v>
      </c>
    </row>
    <row r="25" spans="2:6" ht="214.5" thickTop="1" x14ac:dyDescent="0.25">
      <c r="B25" s="2" t="s">
        <v>957</v>
      </c>
      <c r="C25" s="65" t="str">
        <f>IF(ISBLANK($C$10),"",$C$10)</f>
        <v/>
      </c>
      <c r="D25" s="323"/>
      <c r="E25" s="380"/>
      <c r="F25" s="227" t="s">
        <v>958</v>
      </c>
    </row>
    <row r="26" spans="2:6" x14ac:dyDescent="0.25">
      <c r="B26" s="368" t="s">
        <v>968</v>
      </c>
      <c r="C26" s="369"/>
      <c r="D26" s="369"/>
      <c r="E26" s="369"/>
      <c r="F26" s="370"/>
    </row>
    <row r="27" spans="2:6" x14ac:dyDescent="0.25">
      <c r="B27" s="2" t="s">
        <v>917</v>
      </c>
      <c r="C27" s="152"/>
      <c r="D27" s="323"/>
      <c r="E27" s="380"/>
      <c r="F27" s="25"/>
    </row>
    <row r="28" spans="2:6" x14ac:dyDescent="0.25">
      <c r="B28" s="2" t="s">
        <v>918</v>
      </c>
      <c r="C28" s="152"/>
      <c r="D28" s="323"/>
      <c r="E28" s="380"/>
      <c r="F28" s="25"/>
    </row>
    <row r="29" spans="2:6" x14ac:dyDescent="0.25">
      <c r="B29" s="2" t="s">
        <v>919</v>
      </c>
      <c r="C29" s="152"/>
      <c r="D29" s="323"/>
      <c r="E29" s="380"/>
      <c r="F29" s="25"/>
    </row>
    <row r="30" spans="2:6" x14ac:dyDescent="0.25">
      <c r="B30" s="2" t="s">
        <v>920</v>
      </c>
      <c r="C30" s="152"/>
      <c r="D30" s="323"/>
      <c r="E30" s="380"/>
      <c r="F30" s="25"/>
    </row>
    <row r="31" spans="2:6" x14ac:dyDescent="0.25">
      <c r="B31" s="2" t="s">
        <v>921</v>
      </c>
      <c r="C31" s="152"/>
      <c r="D31" s="323"/>
      <c r="E31" s="380"/>
      <c r="F31" s="25"/>
    </row>
    <row r="32" spans="2:6" x14ac:dyDescent="0.25">
      <c r="B32" s="2" t="s">
        <v>922</v>
      </c>
      <c r="C32" s="152"/>
      <c r="D32" s="323"/>
      <c r="E32" s="380"/>
      <c r="F32" s="25"/>
    </row>
    <row r="33" spans="2:7" x14ac:dyDescent="0.25">
      <c r="B33" s="2" t="s">
        <v>923</v>
      </c>
      <c r="C33" s="152"/>
      <c r="D33" s="323"/>
      <c r="E33" s="380"/>
      <c r="F33" s="25"/>
    </row>
    <row r="34" spans="2:7" ht="15.75" thickBot="1" x14ac:dyDescent="0.3">
      <c r="B34" s="52" t="s">
        <v>924</v>
      </c>
      <c r="C34" s="153"/>
      <c r="D34" s="337"/>
      <c r="E34" s="381"/>
      <c r="F34" s="40"/>
    </row>
    <row r="35" spans="2:7" ht="20.25" customHeight="1" thickTop="1" x14ac:dyDescent="0.25">
      <c r="B35" s="26" t="s">
        <v>969</v>
      </c>
      <c r="C35" s="150" t="str">
        <f>IF(COUNT($C$27:$C$34)=0,"",SUM($C$27:$C$34))</f>
        <v/>
      </c>
      <c r="D35" s="28"/>
      <c r="E35" s="88"/>
      <c r="F35" s="58"/>
    </row>
    <row r="36" spans="2:7" ht="35.25" customHeight="1" x14ac:dyDescent="0.25">
      <c r="B36" s="2" t="s">
        <v>970</v>
      </c>
      <c r="C36" s="75" t="str">
        <f>IF($C$35=$C$25, "Yes", "No")</f>
        <v>Yes</v>
      </c>
      <c r="E36" s="78"/>
    </row>
    <row r="39" spans="2:7" ht="35.25" customHeight="1" x14ac:dyDescent="0.25">
      <c r="B39" s="347" t="s">
        <v>828</v>
      </c>
      <c r="C39" s="347"/>
      <c r="D39" s="347"/>
      <c r="E39" s="347"/>
      <c r="F39" s="347"/>
    </row>
    <row r="40" spans="2:7" ht="24.95" customHeight="1" thickBot="1" x14ac:dyDescent="0.3">
      <c r="B40" s="365" t="s">
        <v>829</v>
      </c>
      <c r="C40" s="366"/>
      <c r="D40" s="366"/>
      <c r="E40" s="366"/>
      <c r="F40" s="366"/>
      <c r="G40" s="367"/>
    </row>
    <row r="41" spans="2:7" ht="21" customHeight="1" thickTop="1" x14ac:dyDescent="0.25">
      <c r="B41" s="243" t="s">
        <v>800</v>
      </c>
      <c r="C41" s="261" t="s">
        <v>117</v>
      </c>
      <c r="D41" s="243" t="s">
        <v>830</v>
      </c>
      <c r="E41" s="262" t="s">
        <v>831</v>
      </c>
      <c r="F41" s="243" t="s">
        <v>832</v>
      </c>
      <c r="G41" s="243" t="s">
        <v>803</v>
      </c>
    </row>
    <row r="42" spans="2:7" ht="30" x14ac:dyDescent="0.25">
      <c r="B42" s="2" t="s">
        <v>971</v>
      </c>
      <c r="C42" s="133"/>
      <c r="D42" s="333" t="s">
        <v>972</v>
      </c>
      <c r="E42" s="335" t="str">
        <f>(IF(AND($C$42&lt;&gt;"",$C$43&lt;&gt;""),$C$42/$C$43,"Incomplete"))</f>
        <v>Incomplete</v>
      </c>
      <c r="F42" s="337"/>
      <c r="G42" s="378"/>
    </row>
    <row r="43" spans="2:7" ht="30.75" thickBot="1" x14ac:dyDescent="0.3">
      <c r="B43" s="21" t="s">
        <v>957</v>
      </c>
      <c r="C43" s="156" t="str">
        <f>IF(ISBLANK($C$10),"",$C$10)</f>
        <v/>
      </c>
      <c r="D43" s="334"/>
      <c r="E43" s="336"/>
      <c r="F43" s="322"/>
      <c r="G43" s="334"/>
    </row>
    <row r="44" spans="2:7" ht="45" x14ac:dyDescent="0.25">
      <c r="B44" s="2" t="s">
        <v>973</v>
      </c>
      <c r="C44" s="164"/>
      <c r="D44" s="338" t="s">
        <v>974</v>
      </c>
      <c r="E44" s="335" t="str">
        <f>(IF(AND($C$44&lt;&gt;"",$C$45&lt;&gt;""),$C$44/$C$45,"Incomplete"))</f>
        <v>Incomplete</v>
      </c>
      <c r="F44" s="321"/>
      <c r="G44" s="338"/>
    </row>
    <row r="45" spans="2:7" ht="31.5" customHeight="1" thickBot="1" x14ac:dyDescent="0.3">
      <c r="B45" s="18" t="s">
        <v>975</v>
      </c>
      <c r="C45" s="143"/>
      <c r="D45" s="334"/>
      <c r="E45" s="336"/>
      <c r="F45" s="322"/>
      <c r="G45" s="334"/>
    </row>
    <row r="46" spans="2:7" x14ac:dyDescent="0.25">
      <c r="B46" s="24" t="s">
        <v>976</v>
      </c>
      <c r="C46" s="165"/>
      <c r="D46" s="338" t="s">
        <v>977</v>
      </c>
      <c r="E46" s="335" t="str">
        <f>(IF(AND($C$46&lt;&gt;"",$C$47&lt;&gt;""),$C$46/$C$47,"Incomplete"))</f>
        <v>Incomplete</v>
      </c>
      <c r="F46" s="337"/>
      <c r="G46" s="338"/>
    </row>
    <row r="47" spans="2:7" ht="15.75" thickBot="1" x14ac:dyDescent="0.3">
      <c r="B47" s="21" t="s">
        <v>978</v>
      </c>
      <c r="C47" s="143"/>
      <c r="D47" s="334"/>
      <c r="E47" s="336"/>
      <c r="F47" s="322"/>
      <c r="G47" s="334"/>
    </row>
    <row r="48" spans="2:7" ht="30" x14ac:dyDescent="0.25">
      <c r="B48" s="22" t="s">
        <v>979</v>
      </c>
      <c r="C48" s="144"/>
      <c r="D48" s="338" t="s">
        <v>980</v>
      </c>
      <c r="E48" s="339" t="str">
        <f>(IF(AND($C$48&lt;&gt;"",$C$49&lt;&gt;""),$C$48/$C$49,"Incomplete"))</f>
        <v>Incomplete</v>
      </c>
      <c r="F48" s="321"/>
      <c r="G48" s="379" t="s">
        <v>981</v>
      </c>
    </row>
    <row r="49" spans="2:7" ht="30.75" thickBot="1" x14ac:dyDescent="0.3">
      <c r="B49" s="21" t="s">
        <v>957</v>
      </c>
      <c r="C49" s="145" t="str">
        <f>IF(ISBLANK($C$10),"",$C$10)</f>
        <v/>
      </c>
      <c r="D49" s="334"/>
      <c r="E49" s="336"/>
      <c r="F49" s="322"/>
      <c r="G49" s="334"/>
    </row>
    <row r="50" spans="2:7" x14ac:dyDescent="0.25">
      <c r="B50" s="148"/>
      <c r="C50" s="144"/>
      <c r="D50" s="331"/>
      <c r="E50" s="326" t="str">
        <f>(IF(AND($C$50&lt;&gt;"",$C$51&lt;&gt;""),$C$50/$C$51,"Incomplete"))</f>
        <v>Incomplete</v>
      </c>
      <c r="F50" s="337"/>
      <c r="G50" s="325" t="s">
        <v>827</v>
      </c>
    </row>
    <row r="51" spans="2:7" ht="15.75" thickBot="1" x14ac:dyDescent="0.3">
      <c r="B51" s="149"/>
      <c r="C51" s="145"/>
      <c r="D51" s="332"/>
      <c r="E51" s="318"/>
      <c r="F51" s="322"/>
      <c r="G51" s="320"/>
    </row>
    <row r="52" spans="2:7" x14ac:dyDescent="0.25">
      <c r="B52" s="148"/>
      <c r="C52" s="144"/>
      <c r="D52" s="331"/>
      <c r="E52" s="326" t="str">
        <f>(IF(AND($C$52&lt;&gt;"",$C$53&lt;&gt;""),$C$52/$C$53,"Incomplete"))</f>
        <v>Incomplete</v>
      </c>
      <c r="F52" s="321"/>
      <c r="G52" s="325" t="s">
        <v>827</v>
      </c>
    </row>
    <row r="53" spans="2:7" ht="15.75" thickBot="1" x14ac:dyDescent="0.3">
      <c r="B53" s="149"/>
      <c r="C53" s="145"/>
      <c r="D53" s="332"/>
      <c r="E53" s="318"/>
      <c r="F53" s="322"/>
      <c r="G53" s="320"/>
    </row>
    <row r="54" spans="2:7" x14ac:dyDescent="0.25">
      <c r="B54" s="148"/>
      <c r="C54" s="144"/>
      <c r="D54" s="331"/>
      <c r="E54" s="326" t="str">
        <f>(IF(AND($C$54&lt;&gt;"",$C$55&lt;&gt;""),$C$54/$C$55,"Incomplete"))</f>
        <v>Incomplete</v>
      </c>
      <c r="F54" s="337"/>
      <c r="G54" s="325" t="s">
        <v>827</v>
      </c>
    </row>
    <row r="55" spans="2:7" ht="15.75" thickBot="1" x14ac:dyDescent="0.3">
      <c r="B55" s="149"/>
      <c r="C55" s="145"/>
      <c r="D55" s="377"/>
      <c r="E55" s="318"/>
      <c r="F55" s="322"/>
      <c r="G55" s="320"/>
    </row>
    <row r="57" spans="2:7" ht="41.25" customHeight="1" x14ac:dyDescent="0.25">
      <c r="B57" s="347" t="s">
        <v>843</v>
      </c>
      <c r="C57" s="347"/>
      <c r="D57" s="347"/>
      <c r="E57" s="347"/>
      <c r="F57" s="347"/>
    </row>
    <row r="58" spans="2:7" ht="24.95" customHeight="1" thickBot="1" x14ac:dyDescent="0.3">
      <c r="B58" s="330" t="s">
        <v>844</v>
      </c>
      <c r="C58" s="330"/>
      <c r="D58" s="330"/>
      <c r="E58" s="330"/>
      <c r="F58" s="330"/>
      <c r="G58" s="330"/>
    </row>
    <row r="59" spans="2:7" ht="21" customHeight="1" thickTop="1" x14ac:dyDescent="0.25">
      <c r="B59" s="237" t="s">
        <v>800</v>
      </c>
      <c r="C59" s="263" t="s">
        <v>117</v>
      </c>
      <c r="D59" s="264" t="s">
        <v>845</v>
      </c>
      <c r="E59" s="265" t="s">
        <v>831</v>
      </c>
      <c r="F59" s="264" t="s">
        <v>832</v>
      </c>
      <c r="G59" s="264" t="s">
        <v>803</v>
      </c>
    </row>
    <row r="60" spans="2:7" ht="30" x14ac:dyDescent="0.25">
      <c r="B60" s="8" t="s">
        <v>982</v>
      </c>
      <c r="C60" s="133"/>
      <c r="D60" s="328" t="s">
        <v>983</v>
      </c>
      <c r="E60" s="317" t="str">
        <f>(IF(AND($C$60&lt;&gt;"",$C$61&lt;&gt;""),$C$60/$C$61,"Incomplete"))</f>
        <v>Incomplete</v>
      </c>
      <c r="F60" s="323"/>
      <c r="G60" s="376" t="s">
        <v>984</v>
      </c>
    </row>
    <row r="61" spans="2:7" ht="30.75" thickBot="1" x14ac:dyDescent="0.3">
      <c r="B61" s="4" t="s">
        <v>985</v>
      </c>
      <c r="C61" s="145"/>
      <c r="D61" s="329"/>
      <c r="E61" s="318"/>
      <c r="F61" s="316"/>
      <c r="G61" s="373"/>
    </row>
    <row r="62" spans="2:7" ht="45" x14ac:dyDescent="0.25">
      <c r="B62" s="22" t="s">
        <v>986</v>
      </c>
      <c r="C62" s="144"/>
      <c r="D62" s="362" t="s">
        <v>987</v>
      </c>
      <c r="E62" s="326" t="str">
        <f>(IF(AND($C$62&lt;&gt;"",$C$63&lt;&gt;""),$C$62/$C$63,"Incomplete"))</f>
        <v>Incomplete</v>
      </c>
      <c r="F62" s="315"/>
      <c r="G62" s="338" t="s">
        <v>988</v>
      </c>
    </row>
    <row r="63" spans="2:7" ht="45.75" thickBot="1" x14ac:dyDescent="0.3">
      <c r="B63" s="2" t="s">
        <v>962</v>
      </c>
      <c r="C63" s="145" t="str">
        <f>IF(ISBLANK($C$13),"",$C$13)</f>
        <v/>
      </c>
      <c r="D63" s="329"/>
      <c r="E63" s="318"/>
      <c r="F63" s="316"/>
      <c r="G63" s="334"/>
    </row>
    <row r="64" spans="2:7" ht="30" x14ac:dyDescent="0.25">
      <c r="B64" s="22" t="s">
        <v>989</v>
      </c>
      <c r="C64" s="144"/>
      <c r="D64" s="338" t="s">
        <v>990</v>
      </c>
      <c r="E64" s="357" t="str">
        <f>(IF(AND($C$64&lt;&gt;"",$C$65&lt;&gt;""),$C$64/$C$65,"Incomplete"))</f>
        <v>Incomplete</v>
      </c>
      <c r="F64" s="323"/>
      <c r="G64" s="338" t="s">
        <v>991</v>
      </c>
    </row>
    <row r="65" spans="2:7" ht="45.75" thickBot="1" x14ac:dyDescent="0.3">
      <c r="B65" s="21" t="s">
        <v>962</v>
      </c>
      <c r="C65" s="145" t="str">
        <f>IF(ISBLANK($C$13),"",$C$13)</f>
        <v/>
      </c>
      <c r="D65" s="334"/>
      <c r="E65" s="358"/>
      <c r="F65" s="316"/>
      <c r="G65" s="356"/>
    </row>
    <row r="66" spans="2:7" ht="45" x14ac:dyDescent="0.25">
      <c r="B66" s="22" t="s">
        <v>992</v>
      </c>
      <c r="C66" s="144"/>
      <c r="D66" s="338" t="s">
        <v>993</v>
      </c>
      <c r="E66" s="326" t="str">
        <f>(IF(AND($C$66&lt;&gt;"",$C$67&lt;&gt;""),$C$66/$C$67,"Incomplete"))</f>
        <v>Incomplete</v>
      </c>
      <c r="F66" s="315"/>
      <c r="G66" s="333" t="s">
        <v>994</v>
      </c>
    </row>
    <row r="67" spans="2:7" ht="30.75" thickBot="1" x14ac:dyDescent="0.3">
      <c r="B67" s="21" t="s">
        <v>995</v>
      </c>
      <c r="C67" s="145" t="str">
        <f>IF(ISBLANK($C$14),"",$C$14)</f>
        <v/>
      </c>
      <c r="D67" s="334"/>
      <c r="E67" s="318"/>
      <c r="F67" s="316"/>
      <c r="G67" s="334"/>
    </row>
    <row r="68" spans="2:7" ht="45" x14ac:dyDescent="0.25">
      <c r="B68" s="22" t="s">
        <v>996</v>
      </c>
      <c r="C68" s="144"/>
      <c r="D68" s="338" t="s">
        <v>997</v>
      </c>
      <c r="E68" s="326" t="str">
        <f>(IF(AND($C$68&lt;&gt;"",$C$69&lt;&gt;""),$C$68/$C$69,"Incomplete"))</f>
        <v>Incomplete</v>
      </c>
      <c r="F68" s="323"/>
      <c r="G68" s="333" t="s">
        <v>998</v>
      </c>
    </row>
    <row r="69" spans="2:7" ht="30.75" thickBot="1" x14ac:dyDescent="0.3">
      <c r="B69" s="18" t="s">
        <v>964</v>
      </c>
      <c r="C69" s="145" t="str">
        <f>IF(ISBLANK($C$15),"",$C$15)</f>
        <v/>
      </c>
      <c r="D69" s="334"/>
      <c r="E69" s="318"/>
      <c r="F69" s="316"/>
      <c r="G69" s="334"/>
    </row>
    <row r="70" spans="2:7" ht="30" x14ac:dyDescent="0.25">
      <c r="B70" s="22" t="s">
        <v>999</v>
      </c>
      <c r="C70" s="144"/>
      <c r="D70" s="338" t="s">
        <v>1000</v>
      </c>
      <c r="E70" s="326" t="str">
        <f>(IF(AND($C$70&lt;&gt;"",$C$71&lt;&gt;""),$C$70/$C$71,"Incomplete"))</f>
        <v>Incomplete</v>
      </c>
      <c r="F70" s="315"/>
      <c r="G70" s="333" t="s">
        <v>998</v>
      </c>
    </row>
    <row r="71" spans="2:7" ht="30.75" thickBot="1" x14ac:dyDescent="0.3">
      <c r="B71" s="24" t="s">
        <v>965</v>
      </c>
      <c r="C71" s="145" t="str">
        <f>IF(ISBLANK($C$16),"",$C$16)</f>
        <v/>
      </c>
      <c r="D71" s="334"/>
      <c r="E71" s="318"/>
      <c r="F71" s="316"/>
      <c r="G71" s="334"/>
    </row>
    <row r="72" spans="2:7" ht="81" customHeight="1" x14ac:dyDescent="0.25">
      <c r="B72" s="22" t="s">
        <v>1001</v>
      </c>
      <c r="C72" s="144"/>
      <c r="D72" s="338" t="s">
        <v>1002</v>
      </c>
      <c r="E72" s="326" t="str">
        <f>(IF(AND($C$72&lt;&gt;"",$C$73&lt;&gt;""),$C$72/$C$73,"Incomplete"))</f>
        <v>Incomplete</v>
      </c>
      <c r="F72" s="323"/>
      <c r="G72" s="333" t="s">
        <v>1003</v>
      </c>
    </row>
    <row r="73" spans="2:7" ht="99.75" customHeight="1" thickBot="1" x14ac:dyDescent="0.3">
      <c r="B73" s="18" t="s">
        <v>1004</v>
      </c>
      <c r="C73" s="163" t="str">
        <f>IF(ISBLANK($C$10),"",$C$10)</f>
        <v/>
      </c>
      <c r="D73" s="334"/>
      <c r="E73" s="318"/>
      <c r="F73" s="316"/>
      <c r="G73" s="334"/>
    </row>
    <row r="74" spans="2:7" ht="60.75" customHeight="1" thickBot="1" x14ac:dyDescent="0.3">
      <c r="B74" s="3" t="s">
        <v>1005</v>
      </c>
      <c r="C74" s="133"/>
      <c r="D74" s="3" t="s">
        <v>1005</v>
      </c>
      <c r="E74" s="60" t="s">
        <v>953</v>
      </c>
      <c r="F74" s="142"/>
      <c r="G74" s="3" t="s">
        <v>954</v>
      </c>
    </row>
    <row r="75" spans="2:7" x14ac:dyDescent="0.25">
      <c r="B75" s="148"/>
      <c r="C75" s="144"/>
      <c r="D75" s="315"/>
      <c r="E75" s="326" t="str">
        <f>(IF(AND($C$75&lt;&gt;"",$C$76&lt;&gt;""),$C$75/$C$76,"Incomplete"))</f>
        <v>Incomplete</v>
      </c>
      <c r="F75" s="315"/>
      <c r="G75" s="325" t="s">
        <v>827</v>
      </c>
    </row>
    <row r="76" spans="2:7" ht="15.75" thickBot="1" x14ac:dyDescent="0.3">
      <c r="B76" s="149"/>
      <c r="C76" s="145"/>
      <c r="D76" s="316"/>
      <c r="E76" s="318"/>
      <c r="F76" s="316"/>
      <c r="G76" s="320"/>
    </row>
    <row r="77" spans="2:7" x14ac:dyDescent="0.25">
      <c r="B77" s="148"/>
      <c r="C77" s="144"/>
      <c r="D77" s="315"/>
      <c r="E77" s="326" t="str">
        <f>(IF(AND($C$77&lt;&gt;"",$C$78&lt;&gt;""),$C$77/$C$78,"Incomplete"))</f>
        <v>Incomplete</v>
      </c>
      <c r="F77" s="323"/>
      <c r="G77" s="325" t="s">
        <v>827</v>
      </c>
    </row>
    <row r="78" spans="2:7" ht="15.75" thickBot="1" x14ac:dyDescent="0.3">
      <c r="B78" s="149"/>
      <c r="C78" s="145"/>
      <c r="D78" s="316"/>
      <c r="E78" s="318"/>
      <c r="F78" s="316"/>
      <c r="G78" s="320"/>
    </row>
    <row r="79" spans="2:7" x14ac:dyDescent="0.25">
      <c r="B79" s="148"/>
      <c r="C79" s="144"/>
      <c r="D79" s="315"/>
      <c r="E79" s="326" t="str">
        <f>(IF(AND($C$79&lt;&gt;"",$C$80&lt;&gt;""),$C$79/$C$80,"Incomplete"))</f>
        <v>Incomplete</v>
      </c>
      <c r="F79" s="315"/>
      <c r="G79" s="319" t="s">
        <v>827</v>
      </c>
    </row>
    <row r="80" spans="2:7" ht="15.75" thickBot="1" x14ac:dyDescent="0.3">
      <c r="B80" s="149"/>
      <c r="C80" s="145"/>
      <c r="D80" s="316"/>
      <c r="E80" s="318"/>
      <c r="F80" s="316"/>
      <c r="G80" s="375"/>
    </row>
    <row r="82" spans="2:7" ht="67.5" customHeight="1" x14ac:dyDescent="0.25">
      <c r="B82" s="314" t="s">
        <v>848</v>
      </c>
      <c r="C82" s="314"/>
      <c r="D82" s="314"/>
      <c r="E82" s="314"/>
      <c r="F82" s="314"/>
    </row>
    <row r="83" spans="2:7" ht="24.95" customHeight="1" thickBot="1" x14ac:dyDescent="0.3">
      <c r="B83" s="305" t="s">
        <v>849</v>
      </c>
      <c r="C83" s="306"/>
      <c r="D83" s="306"/>
      <c r="E83" s="306"/>
      <c r="F83" s="306"/>
      <c r="G83" s="307"/>
    </row>
    <row r="84" spans="2:7" ht="21" customHeight="1" thickTop="1" x14ac:dyDescent="0.25">
      <c r="B84" s="237" t="s">
        <v>800</v>
      </c>
      <c r="C84" s="308" t="s">
        <v>850</v>
      </c>
      <c r="D84" s="309"/>
      <c r="E84" s="310"/>
      <c r="F84" s="238" t="s">
        <v>832</v>
      </c>
      <c r="G84" s="237" t="s">
        <v>803</v>
      </c>
    </row>
    <row r="85" spans="2:7" ht="60" x14ac:dyDescent="0.25">
      <c r="B85" s="2" t="s">
        <v>955</v>
      </c>
      <c r="C85" s="311"/>
      <c r="D85" s="312"/>
      <c r="E85" s="313"/>
      <c r="F85" s="199"/>
      <c r="G85" s="94" t="s">
        <v>852</v>
      </c>
    </row>
    <row r="86" spans="2:7" ht="60" x14ac:dyDescent="0.25">
      <c r="B86" s="3" t="s">
        <v>1354</v>
      </c>
      <c r="C86" s="311"/>
      <c r="D86" s="312"/>
      <c r="E86" s="313"/>
      <c r="F86" s="199"/>
      <c r="G86" s="94" t="s">
        <v>852</v>
      </c>
    </row>
    <row r="87" spans="2:7" ht="60" x14ac:dyDescent="0.25">
      <c r="B87" s="3" t="s">
        <v>851</v>
      </c>
      <c r="C87" s="311"/>
      <c r="D87" s="312"/>
      <c r="E87" s="313"/>
      <c r="F87" s="208"/>
      <c r="G87" s="93" t="s">
        <v>852</v>
      </c>
    </row>
    <row r="88" spans="2:7" ht="60" x14ac:dyDescent="0.25">
      <c r="B88" s="3" t="s">
        <v>853</v>
      </c>
      <c r="C88" s="311"/>
      <c r="D88" s="312"/>
      <c r="E88" s="313"/>
      <c r="F88" s="208"/>
      <c r="G88" s="93" t="s">
        <v>852</v>
      </c>
    </row>
  </sheetData>
  <sheetProtection algorithmName="SHA-512" hashValue="GykMsmfJa5na/3wMxqqvIPsB5QH8zG8e6ppnay7gquUrn7tcDpog0qvghwjdRaPCjC3rmD/0RHsDyCpmyOqYuA==" saltValue="8YHydsKOf3zyfopPtQEMNg==" spinCount="100000" sheet="1" objects="1" scenarios="1"/>
  <mergeCells count="95">
    <mergeCell ref="D64:D65"/>
    <mergeCell ref="E64:E65"/>
    <mergeCell ref="F64:F65"/>
    <mergeCell ref="G64:G65"/>
    <mergeCell ref="D70:D71"/>
    <mergeCell ref="E70:E71"/>
    <mergeCell ref="F70:F71"/>
    <mergeCell ref="G70:G71"/>
    <mergeCell ref="G66:G67"/>
    <mergeCell ref="D68:D69"/>
    <mergeCell ref="E68:E69"/>
    <mergeCell ref="F68:F69"/>
    <mergeCell ref="G68:G69"/>
    <mergeCell ref="D66:D67"/>
    <mergeCell ref="E66:E67"/>
    <mergeCell ref="F66:F67"/>
    <mergeCell ref="B2:G2"/>
    <mergeCell ref="B26:F26"/>
    <mergeCell ref="D24:E24"/>
    <mergeCell ref="B4:B5"/>
    <mergeCell ref="B7:E7"/>
    <mergeCell ref="B8:F8"/>
    <mergeCell ref="B23:E23"/>
    <mergeCell ref="B40:G40"/>
    <mergeCell ref="D25:E25"/>
    <mergeCell ref="D27:E27"/>
    <mergeCell ref="D28:E28"/>
    <mergeCell ref="D29:E29"/>
    <mergeCell ref="D30:E30"/>
    <mergeCell ref="D31:E31"/>
    <mergeCell ref="D32:E32"/>
    <mergeCell ref="D33:E33"/>
    <mergeCell ref="D34:E34"/>
    <mergeCell ref="B39:F39"/>
    <mergeCell ref="D42:D43"/>
    <mergeCell ref="E42:E43"/>
    <mergeCell ref="F42:F43"/>
    <mergeCell ref="G42:G43"/>
    <mergeCell ref="D48:D49"/>
    <mergeCell ref="E48:E49"/>
    <mergeCell ref="F48:F49"/>
    <mergeCell ref="G48:G49"/>
    <mergeCell ref="D44:D45"/>
    <mergeCell ref="F46:F47"/>
    <mergeCell ref="F44:F45"/>
    <mergeCell ref="D46:D47"/>
    <mergeCell ref="E46:E47"/>
    <mergeCell ref="E44:E45"/>
    <mergeCell ref="G44:G45"/>
    <mergeCell ref="G46:G47"/>
    <mergeCell ref="B58:G58"/>
    <mergeCell ref="D50:D51"/>
    <mergeCell ref="E50:E51"/>
    <mergeCell ref="F50:F51"/>
    <mergeCell ref="G50:G51"/>
    <mergeCell ref="D52:D53"/>
    <mergeCell ref="E52:E53"/>
    <mergeCell ref="F52:F53"/>
    <mergeCell ref="G52:G53"/>
    <mergeCell ref="D54:D55"/>
    <mergeCell ref="E54:E55"/>
    <mergeCell ref="F54:F55"/>
    <mergeCell ref="G54:G55"/>
    <mergeCell ref="B57:F57"/>
    <mergeCell ref="F60:F61"/>
    <mergeCell ref="G60:G61"/>
    <mergeCell ref="D62:D63"/>
    <mergeCell ref="E62:E63"/>
    <mergeCell ref="F62:F63"/>
    <mergeCell ref="G62:G63"/>
    <mergeCell ref="D60:D61"/>
    <mergeCell ref="E60:E61"/>
    <mergeCell ref="G75:G76"/>
    <mergeCell ref="D72:D73"/>
    <mergeCell ref="E72:E73"/>
    <mergeCell ref="F72:F73"/>
    <mergeCell ref="G72:G73"/>
    <mergeCell ref="D75:D76"/>
    <mergeCell ref="E75:E76"/>
    <mergeCell ref="F75:F76"/>
    <mergeCell ref="G77:G78"/>
    <mergeCell ref="D79:D80"/>
    <mergeCell ref="E79:E80"/>
    <mergeCell ref="F79:F80"/>
    <mergeCell ref="G79:G80"/>
    <mergeCell ref="D77:D78"/>
    <mergeCell ref="E77:E78"/>
    <mergeCell ref="F77:F78"/>
    <mergeCell ref="B82:F82"/>
    <mergeCell ref="B83:G83"/>
    <mergeCell ref="C85:E85"/>
    <mergeCell ref="C84:E84"/>
    <mergeCell ref="C88:E88"/>
    <mergeCell ref="C87:E87"/>
    <mergeCell ref="C86:E86"/>
  </mergeCells>
  <phoneticPr fontId="28" type="noConversion"/>
  <conditionalFormatting sqref="C36">
    <cfRule type="containsText" dxfId="19" priority="1" operator="containsText" text="No">
      <formula>NOT(ISERROR(SEARCH("No",C36)))</formula>
    </cfRule>
    <cfRule type="containsText" dxfId="18" priority="2" operator="containsText" text="Yes">
      <formula>NOT(ISERROR(SEARCH("Yes",C36)))</formula>
    </cfRule>
  </conditionalFormatting>
  <dataValidations count="1">
    <dataValidation type="date" allowBlank="1" showInputMessage="1" showErrorMessage="1" sqref="D4:D5" xr:uid="{FF7215DE-876E-4886-8314-0CE2366DB940}">
      <formula1>44562</formula1>
      <formula2>50771</formula2>
    </dataValidation>
  </dataValidations>
  <hyperlinks>
    <hyperlink ref="G85" r:id="rId1" display="The Opioid and Substance Use Action Plan (OSUAP) Data Dashboard can be found here. Use the &quot;Metrics&quot; tab to find the &quot;Metric&quot; (i.e., Outcome Measure, Population-Level) and &quot;Place&quot; to find your county. " xr:uid="{E1760E81-E86A-458B-92F8-7A8939BCD74D}"/>
    <hyperlink ref="G86:G88" r:id="rId2" display="The Opioid and Substance Use Action Plan (OSUAP) Data Dashboard can be found here. Use the &quot;Metrics&quot; tab to find the &quot;Metric&quot; (i.e., Outcome Measure, Population-Level) and &quot;Place&quot; to find your county. " xr:uid="{99194C78-B927-486E-A626-799F4F2D399A}"/>
    <hyperlink ref="G87" r:id="rId3" display="The Opioid and Substance Use Action Plan (OSUAP) Data Dashboard can be found here. Use the &quot;Metrics&quot; tab to find the &quot;Metric&quot; (i.e., Outcome Measure, Population-Level) and &quot;Place&quot; to find your county. " xr:uid="{4208B8E4-FC40-47C4-9FB6-0AE50FA6C0C7}"/>
    <hyperlink ref="G88" r:id="rId4" display="The Opioid and Substance Use Action Plan (OSUAP) Data Dashboard can be found here. Use the &quot;Metrics&quot; tab to find the &quot;Metric&quot; (i.e., Outcome Measure, Population-Level) and &quot;Place&quot; to find your county. " xr:uid="{6EF7D5CE-7C95-40B9-9808-018F97CF44D0}"/>
    <hyperlink ref="G60:G61" r:id="rId5" display="Recommended measure at six months. If measure for adherence is taken at another increment, please describe this in the &quot;Notes&quot; column. For recommendations on how to report 6-month adherence, please visit this link." xr:uid="{9E9371B6-2792-44C4-9435-6B0D2E95D478}"/>
  </hyperlinks>
  <pageMargins left="0.7" right="0.7" top="0.75" bottom="0.75" header="0.3" footer="0.3"/>
  <pageSetup orientation="portrait" r:id="rId6"/>
  <extLst>
    <ext xmlns:x14="http://schemas.microsoft.com/office/spreadsheetml/2009/9/main" uri="{CCE6A557-97BC-4b89-ADB6-D9C93CAAB3DF}">
      <x14:dataValidations xmlns:xm="http://schemas.microsoft.com/office/excel/2006/main" count="2">
        <x14:dataValidation type="list" allowBlank="1" showInputMessage="1" showErrorMessage="1" xr:uid="{A729429A-9F5E-44EE-8D34-1DCECA172DCB}">
          <x14:formula1>
            <xm:f>Lists!$E$2:$E$3</xm:f>
          </x14:formula1>
          <xm:sqref>C85:C88</xm:sqref>
        </x14:dataValidation>
        <x14:dataValidation type="list" allowBlank="1" showInputMessage="1" showErrorMessage="1" xr:uid="{14973520-FC6A-4710-B0D8-B7CD72E80A8A}">
          <x14:formula1>
            <xm:f>Lists!$B$2:$B$3</xm:f>
          </x14:formula1>
          <xm:sqref>D10:D21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BC1B2-0507-44F2-BC40-53015F3E939F}">
  <sheetPr codeName="Sheet8">
    <tabColor rgb="FF563973"/>
  </sheetPr>
  <dimension ref="A2:G87"/>
  <sheetViews>
    <sheetView zoomScaleNormal="100" workbookViewId="0">
      <selection activeCell="B2" sqref="B2:G2"/>
    </sheetView>
  </sheetViews>
  <sheetFormatPr defaultColWidth="9.140625" defaultRowHeight="15" x14ac:dyDescent="0.25"/>
  <cols>
    <col min="1" max="1" width="3.5703125" style="11" customWidth="1"/>
    <col min="2" max="2" width="56.7109375" style="27" customWidth="1"/>
    <col min="3" max="3" width="13.7109375" style="72" customWidth="1"/>
    <col min="4" max="4" width="29.7109375" style="34" customWidth="1"/>
    <col min="5" max="5" width="40.7109375" style="81" customWidth="1"/>
    <col min="6" max="6" width="60.7109375" style="11" customWidth="1"/>
    <col min="7" max="7" width="60.7109375" style="34" customWidth="1"/>
    <col min="8" max="16384" width="9.140625" style="11"/>
  </cols>
  <sheetData>
    <row r="2" spans="1:7" ht="29.25" customHeight="1" thickBot="1" x14ac:dyDescent="0.3">
      <c r="A2" s="50"/>
      <c r="B2" s="392" t="s">
        <v>1006</v>
      </c>
      <c r="C2" s="392"/>
      <c r="D2" s="392"/>
      <c r="E2" s="392"/>
      <c r="F2" s="392"/>
      <c r="G2" s="392"/>
    </row>
    <row r="3" spans="1:7" ht="29.25" thickTop="1" x14ac:dyDescent="0.25">
      <c r="B3" s="10"/>
      <c r="C3" s="70"/>
      <c r="D3" s="10"/>
      <c r="E3" s="80"/>
      <c r="G3" s="27"/>
    </row>
    <row r="4" spans="1:7" ht="17.25" customHeight="1" x14ac:dyDescent="0.25">
      <c r="B4" s="344" t="s">
        <v>796</v>
      </c>
      <c r="C4" s="71" t="s">
        <v>797</v>
      </c>
      <c r="D4" s="129">
        <f>Lists!B126</f>
        <v>45474</v>
      </c>
      <c r="E4" s="80"/>
      <c r="G4" s="27"/>
    </row>
    <row r="5" spans="1:7" ht="17.25" customHeight="1" x14ac:dyDescent="0.25">
      <c r="B5" s="345"/>
      <c r="C5" s="71" t="s">
        <v>798</v>
      </c>
      <c r="D5" s="129">
        <f>Lists!B127</f>
        <v>45838</v>
      </c>
      <c r="E5" s="80"/>
      <c r="G5" s="27"/>
    </row>
    <row r="6" spans="1:7" ht="28.5" x14ac:dyDescent="0.25">
      <c r="B6" s="10"/>
      <c r="G6" s="27"/>
    </row>
    <row r="7" spans="1:7" s="34" customFormat="1" ht="61.5" customHeight="1" x14ac:dyDescent="0.25">
      <c r="B7" s="347" t="s">
        <v>855</v>
      </c>
      <c r="C7" s="347"/>
      <c r="D7" s="327"/>
      <c r="E7" s="347"/>
      <c r="F7" s="11"/>
    </row>
    <row r="8" spans="1:7" ht="24.95" customHeight="1" thickBot="1" x14ac:dyDescent="0.3">
      <c r="B8" s="348" t="s">
        <v>799</v>
      </c>
      <c r="C8" s="349"/>
      <c r="D8" s="349"/>
      <c r="E8" s="349"/>
      <c r="F8" s="350"/>
    </row>
    <row r="9" spans="1:7" ht="21" customHeight="1" thickTop="1" x14ac:dyDescent="0.25">
      <c r="B9" s="266" t="s">
        <v>800</v>
      </c>
      <c r="C9" s="258" t="s">
        <v>117</v>
      </c>
      <c r="D9" s="255" t="s">
        <v>801</v>
      </c>
      <c r="E9" s="267" t="s">
        <v>832</v>
      </c>
      <c r="F9" s="268" t="s">
        <v>803</v>
      </c>
    </row>
    <row r="10" spans="1:7" ht="213.75" x14ac:dyDescent="0.25">
      <c r="B10" s="20" t="s">
        <v>1007</v>
      </c>
      <c r="C10" s="141"/>
      <c r="D10" s="131"/>
      <c r="E10" s="209"/>
      <c r="F10" s="228" t="s">
        <v>1008</v>
      </c>
    </row>
    <row r="11" spans="1:7" x14ac:dyDescent="0.25">
      <c r="B11" s="2" t="s">
        <v>1009</v>
      </c>
      <c r="C11" s="133"/>
      <c r="D11" s="131"/>
      <c r="E11" s="210"/>
      <c r="F11" s="45"/>
    </row>
    <row r="12" spans="1:7" ht="30" x14ac:dyDescent="0.25">
      <c r="B12" s="2" t="s">
        <v>1010</v>
      </c>
      <c r="C12" s="133"/>
      <c r="D12" s="131"/>
      <c r="E12" s="209"/>
      <c r="F12" s="45"/>
    </row>
    <row r="13" spans="1:7" x14ac:dyDescent="0.25">
      <c r="B13" s="2" t="s">
        <v>1011</v>
      </c>
      <c r="C13" s="133"/>
      <c r="D13" s="131"/>
      <c r="E13" s="210"/>
      <c r="F13" s="45"/>
    </row>
    <row r="14" spans="1:7" x14ac:dyDescent="0.25">
      <c r="B14" s="2" t="s">
        <v>1012</v>
      </c>
      <c r="C14" s="133"/>
      <c r="D14" s="131"/>
      <c r="E14" s="209"/>
      <c r="F14" s="45"/>
    </row>
    <row r="15" spans="1:7" ht="60" x14ac:dyDescent="0.25">
      <c r="B15" s="2" t="s">
        <v>1013</v>
      </c>
      <c r="C15" s="133"/>
      <c r="D15" s="131"/>
      <c r="E15" s="210"/>
      <c r="F15" s="45"/>
    </row>
    <row r="16" spans="1:7" ht="45" x14ac:dyDescent="0.25">
      <c r="B16" s="2" t="s">
        <v>1014</v>
      </c>
      <c r="C16" s="133"/>
      <c r="D16" s="131"/>
      <c r="E16" s="209"/>
      <c r="F16" s="45"/>
    </row>
    <row r="17" spans="2:6" ht="30" x14ac:dyDescent="0.25">
      <c r="B17" s="2" t="s">
        <v>1015</v>
      </c>
      <c r="C17" s="141"/>
      <c r="D17" s="131"/>
      <c r="E17" s="210"/>
      <c r="F17" s="45"/>
    </row>
    <row r="18" spans="2:6" ht="45" x14ac:dyDescent="0.25">
      <c r="B18" s="2" t="s">
        <v>1016</v>
      </c>
      <c r="C18" s="133"/>
      <c r="D18" s="131"/>
      <c r="E18" s="209"/>
      <c r="F18" s="45"/>
    </row>
    <row r="19" spans="2:6" x14ac:dyDescent="0.25">
      <c r="B19" s="2" t="s">
        <v>856</v>
      </c>
      <c r="C19" s="133"/>
      <c r="D19" s="131"/>
      <c r="E19" s="210"/>
      <c r="F19" s="45" t="s">
        <v>857</v>
      </c>
    </row>
    <row r="20" spans="2:6" x14ac:dyDescent="0.25">
      <c r="B20" s="151"/>
      <c r="C20" s="133"/>
      <c r="D20" s="131"/>
      <c r="E20" s="209"/>
      <c r="F20" s="45" t="s">
        <v>827</v>
      </c>
    </row>
    <row r="21" spans="2:6" x14ac:dyDescent="0.25">
      <c r="B21" s="151"/>
      <c r="C21" s="133"/>
      <c r="D21" s="131"/>
      <c r="E21" s="210"/>
      <c r="F21" s="45" t="s">
        <v>827</v>
      </c>
    </row>
    <row r="22" spans="2:6" x14ac:dyDescent="0.25">
      <c r="B22" s="151"/>
      <c r="C22" s="133"/>
      <c r="D22" s="131"/>
      <c r="E22" s="209"/>
      <c r="F22" s="45" t="s">
        <v>827</v>
      </c>
    </row>
    <row r="24" spans="2:6" ht="31.5" customHeight="1" x14ac:dyDescent="0.25">
      <c r="B24" s="363" t="s">
        <v>1017</v>
      </c>
      <c r="C24" s="363"/>
      <c r="D24" s="363"/>
      <c r="E24" s="363"/>
    </row>
    <row r="25" spans="2:6" ht="21" customHeight="1" thickBot="1" x14ac:dyDescent="0.3">
      <c r="B25" s="250" t="s">
        <v>914</v>
      </c>
      <c r="C25" s="260" t="s">
        <v>117</v>
      </c>
      <c r="D25" s="371" t="s">
        <v>832</v>
      </c>
      <c r="E25" s="371"/>
      <c r="F25" s="251" t="s">
        <v>803</v>
      </c>
    </row>
    <row r="26" spans="2:6" ht="214.5" thickTop="1" x14ac:dyDescent="0.25">
      <c r="B26" s="2" t="s">
        <v>1007</v>
      </c>
      <c r="C26" s="65" t="str">
        <f>IF(ISBLANK($C$10),"",$C$10)</f>
        <v/>
      </c>
      <c r="D26" s="323"/>
      <c r="E26" s="323"/>
      <c r="F26" s="228" t="s">
        <v>1008</v>
      </c>
    </row>
    <row r="27" spans="2:6" x14ac:dyDescent="0.25">
      <c r="B27" s="368" t="s">
        <v>1018</v>
      </c>
      <c r="C27" s="369"/>
      <c r="D27" s="369"/>
      <c r="E27" s="369"/>
      <c r="F27" s="370"/>
    </row>
    <row r="28" spans="2:6" x14ac:dyDescent="0.25">
      <c r="B28" s="2" t="s">
        <v>917</v>
      </c>
      <c r="C28" s="152"/>
      <c r="D28" s="323"/>
      <c r="E28" s="323"/>
      <c r="F28" s="45"/>
    </row>
    <row r="29" spans="2:6" x14ac:dyDescent="0.25">
      <c r="B29" s="2" t="s">
        <v>918</v>
      </c>
      <c r="C29" s="152"/>
      <c r="D29" s="323"/>
      <c r="E29" s="323"/>
      <c r="F29" s="45"/>
    </row>
    <row r="30" spans="2:6" x14ac:dyDescent="0.25">
      <c r="B30" s="2" t="s">
        <v>919</v>
      </c>
      <c r="C30" s="152"/>
      <c r="D30" s="323"/>
      <c r="E30" s="323"/>
      <c r="F30" s="45"/>
    </row>
    <row r="31" spans="2:6" x14ac:dyDescent="0.25">
      <c r="B31" s="2" t="s">
        <v>920</v>
      </c>
      <c r="C31" s="152"/>
      <c r="D31" s="323"/>
      <c r="E31" s="323"/>
      <c r="F31" s="45"/>
    </row>
    <row r="32" spans="2:6" x14ac:dyDescent="0.25">
      <c r="B32" s="2" t="s">
        <v>921</v>
      </c>
      <c r="C32" s="152"/>
      <c r="D32" s="323"/>
      <c r="E32" s="323"/>
      <c r="F32" s="45"/>
    </row>
    <row r="33" spans="2:7" x14ac:dyDescent="0.25">
      <c r="B33" s="2" t="s">
        <v>922</v>
      </c>
      <c r="C33" s="152"/>
      <c r="D33" s="323"/>
      <c r="E33" s="323"/>
      <c r="F33" s="45"/>
    </row>
    <row r="34" spans="2:7" x14ac:dyDescent="0.25">
      <c r="B34" s="2" t="s">
        <v>923</v>
      </c>
      <c r="C34" s="152"/>
      <c r="D34" s="323"/>
      <c r="E34" s="323"/>
      <c r="F34" s="45"/>
    </row>
    <row r="35" spans="2:7" ht="15.75" thickBot="1" x14ac:dyDescent="0.3">
      <c r="B35" s="52" t="s">
        <v>924</v>
      </c>
      <c r="C35" s="153"/>
      <c r="D35" s="323"/>
      <c r="E35" s="323"/>
      <c r="F35" s="45"/>
    </row>
    <row r="36" spans="2:7" ht="20.25" customHeight="1" thickTop="1" x14ac:dyDescent="0.25">
      <c r="B36" s="26" t="s">
        <v>969</v>
      </c>
      <c r="C36" s="150" t="str">
        <f>IF(COUNT($C$28:$C$35)=0,"",SUM($C$28:$C$35))</f>
        <v/>
      </c>
      <c r="D36" s="30"/>
      <c r="E36" s="82"/>
      <c r="F36" s="49"/>
    </row>
    <row r="37" spans="2:7" ht="30" x14ac:dyDescent="0.25">
      <c r="B37" s="2" t="s">
        <v>1019</v>
      </c>
      <c r="C37" s="75" t="str">
        <f>IF($C$36=$C$26, "Yes", "No")</f>
        <v>Yes</v>
      </c>
      <c r="D37" s="29"/>
      <c r="E37" s="83"/>
    </row>
    <row r="40" spans="2:7" ht="35.25" customHeight="1" x14ac:dyDescent="0.25">
      <c r="B40" s="327" t="s">
        <v>828</v>
      </c>
      <c r="C40" s="327"/>
      <c r="D40" s="327"/>
      <c r="E40" s="327"/>
      <c r="F40" s="327"/>
    </row>
    <row r="41" spans="2:7" ht="24.95" customHeight="1" thickBot="1" x14ac:dyDescent="0.3">
      <c r="B41" s="365" t="s">
        <v>829</v>
      </c>
      <c r="C41" s="366"/>
      <c r="D41" s="366"/>
      <c r="E41" s="366"/>
      <c r="F41" s="366"/>
      <c r="G41" s="367"/>
    </row>
    <row r="42" spans="2:7" ht="21" customHeight="1" thickTop="1" x14ac:dyDescent="0.25">
      <c r="B42" s="243" t="s">
        <v>800</v>
      </c>
      <c r="C42" s="261" t="s">
        <v>117</v>
      </c>
      <c r="D42" s="243" t="s">
        <v>830</v>
      </c>
      <c r="E42" s="262" t="s">
        <v>831</v>
      </c>
      <c r="F42" s="269" t="s">
        <v>832</v>
      </c>
      <c r="G42" s="243" t="s">
        <v>803</v>
      </c>
    </row>
    <row r="43" spans="2:7" x14ac:dyDescent="0.25">
      <c r="B43" s="2" t="s">
        <v>1009</v>
      </c>
      <c r="C43" s="133"/>
      <c r="D43" s="333" t="s">
        <v>1020</v>
      </c>
      <c r="E43" s="335" t="str">
        <f>(IF(AND($C$43&lt;&gt;"",$C$44&lt;&gt;""),$C$43/$C$44,"Incomplete"))</f>
        <v>Incomplete</v>
      </c>
      <c r="F43" s="388"/>
      <c r="G43" s="328" t="s">
        <v>1021</v>
      </c>
    </row>
    <row r="44" spans="2:7" ht="15.75" thickBot="1" x14ac:dyDescent="0.3">
      <c r="B44" s="21" t="s">
        <v>1022</v>
      </c>
      <c r="C44" s="143" t="str">
        <f>IF(ISBLANK($C$11),"",$C$11)</f>
        <v/>
      </c>
      <c r="D44" s="334"/>
      <c r="E44" s="336"/>
      <c r="F44" s="386"/>
      <c r="G44" s="329"/>
    </row>
    <row r="45" spans="2:7" ht="30" x14ac:dyDescent="0.25">
      <c r="B45" s="22" t="s">
        <v>1010</v>
      </c>
      <c r="C45" s="154"/>
      <c r="D45" s="338" t="s">
        <v>1023</v>
      </c>
      <c r="E45" s="335" t="str">
        <f>(IF(AND($C$45&lt;&gt;"",$C$46&lt;&gt;""),$C$45/$C$46,"Incomplete"))</f>
        <v>Incomplete</v>
      </c>
      <c r="F45" s="385"/>
      <c r="G45" s="340"/>
    </row>
    <row r="46" spans="2:7" ht="30.75" thickBot="1" x14ac:dyDescent="0.3">
      <c r="B46" s="21" t="s">
        <v>1024</v>
      </c>
      <c r="C46" s="143" t="str">
        <f>IF(ISBLANK($C$12),"",$C$12)</f>
        <v/>
      </c>
      <c r="D46" s="334"/>
      <c r="E46" s="336"/>
      <c r="F46" s="386"/>
      <c r="G46" s="341"/>
    </row>
    <row r="47" spans="2:7" x14ac:dyDescent="0.25">
      <c r="B47" s="20" t="s">
        <v>1011</v>
      </c>
      <c r="C47" s="154"/>
      <c r="D47" s="338" t="s">
        <v>1025</v>
      </c>
      <c r="E47" s="335" t="str">
        <f>(IF(AND($C$47&lt;&gt;"",$C$48&lt;&gt;""),$C$47/$C$48,"Incomplete"))</f>
        <v>Incomplete</v>
      </c>
      <c r="F47" s="385"/>
      <c r="G47" s="340"/>
    </row>
    <row r="48" spans="2:7" ht="30.75" thickBot="1" x14ac:dyDescent="0.3">
      <c r="B48" s="24" t="s">
        <v>1026</v>
      </c>
      <c r="C48" s="143" t="str">
        <f>IF(ISBLANK($C$13),"",$C$13)</f>
        <v/>
      </c>
      <c r="D48" s="334"/>
      <c r="E48" s="336"/>
      <c r="F48" s="386"/>
      <c r="G48" s="341"/>
    </row>
    <row r="49" spans="2:7" x14ac:dyDescent="0.25">
      <c r="B49" s="22" t="s">
        <v>1012</v>
      </c>
      <c r="C49" s="154"/>
      <c r="D49" s="338" t="s">
        <v>1027</v>
      </c>
      <c r="E49" s="335" t="str">
        <f>(IF(AND($C$49&lt;&gt;"",$C$50&lt;&gt;""),$C$49/$C$50,"Incomplete"))</f>
        <v>Incomplete</v>
      </c>
      <c r="F49" s="387"/>
      <c r="G49" s="391"/>
    </row>
    <row r="50" spans="2:7" ht="15.75" thickBot="1" x14ac:dyDescent="0.3">
      <c r="B50" s="18" t="s">
        <v>1028</v>
      </c>
      <c r="C50" s="143" t="str">
        <f>IF(ISBLANK($C$14),"",$C$14)</f>
        <v/>
      </c>
      <c r="D50" s="334"/>
      <c r="E50" s="336"/>
      <c r="F50" s="386"/>
      <c r="G50" s="390"/>
    </row>
    <row r="51" spans="2:7" ht="30" x14ac:dyDescent="0.25">
      <c r="B51" s="22" t="s">
        <v>1029</v>
      </c>
      <c r="C51" s="154"/>
      <c r="D51" s="338" t="s">
        <v>1030</v>
      </c>
      <c r="E51" s="339" t="str">
        <f>(IF(AND($C$51&lt;&gt;"",$C$52&lt;&gt;""),$C$51/$C$52,"Incomplete"))</f>
        <v>Incomplete</v>
      </c>
      <c r="F51" s="388"/>
      <c r="G51" s="389"/>
    </row>
    <row r="52" spans="2:7" ht="30.75" thickBot="1" x14ac:dyDescent="0.3">
      <c r="B52" s="24" t="s">
        <v>1031</v>
      </c>
      <c r="C52" s="165"/>
      <c r="D52" s="334"/>
      <c r="E52" s="336"/>
      <c r="F52" s="386"/>
      <c r="G52" s="390"/>
    </row>
    <row r="53" spans="2:7" ht="30" x14ac:dyDescent="0.25">
      <c r="B53" s="22" t="s">
        <v>1032</v>
      </c>
      <c r="C53" s="154"/>
      <c r="D53" s="338" t="s">
        <v>1033</v>
      </c>
      <c r="E53" s="339" t="str">
        <f>(IF(AND($C$53&lt;&gt;"",$C$54&lt;&gt;""),$C$53/$C$54,"Incomplete"))</f>
        <v>Incomplete</v>
      </c>
      <c r="F53" s="385"/>
      <c r="G53" s="356" t="s">
        <v>1021</v>
      </c>
    </row>
    <row r="54" spans="2:7" ht="15.75" thickBot="1" x14ac:dyDescent="0.3">
      <c r="B54" s="21" t="s">
        <v>1007</v>
      </c>
      <c r="C54" s="143" t="str">
        <f>IF(ISBLANK($C$10),"",$C$10)</f>
        <v/>
      </c>
      <c r="D54" s="334"/>
      <c r="E54" s="336"/>
      <c r="F54" s="386"/>
      <c r="G54" s="329"/>
    </row>
    <row r="55" spans="2:7" ht="30.75" thickBot="1" x14ac:dyDescent="0.3">
      <c r="B55" s="57" t="s">
        <v>1034</v>
      </c>
      <c r="C55" s="179"/>
      <c r="D55" s="57" t="s">
        <v>1034</v>
      </c>
      <c r="E55" s="84" t="s">
        <v>953</v>
      </c>
      <c r="F55" s="180"/>
      <c r="G55" s="59"/>
    </row>
    <row r="56" spans="2:7" ht="30" x14ac:dyDescent="0.25">
      <c r="B56" s="22" t="s">
        <v>944</v>
      </c>
      <c r="C56" s="154"/>
      <c r="D56" s="338" t="s">
        <v>1035</v>
      </c>
      <c r="E56" s="339" t="str">
        <f>(IF(AND($C$53&lt;&gt;"",$C$54&lt;&gt;""),$C$53/$C$54,"Incomplete"))</f>
        <v>Incomplete</v>
      </c>
      <c r="F56" s="387"/>
      <c r="G56" s="356" t="s">
        <v>1021</v>
      </c>
    </row>
    <row r="57" spans="2:7" ht="15.75" thickBot="1" x14ac:dyDescent="0.3">
      <c r="B57" s="21" t="s">
        <v>1007</v>
      </c>
      <c r="C57" s="143" t="str">
        <f>IF(ISBLANK($C$10),"",$C$10)</f>
        <v/>
      </c>
      <c r="D57" s="334"/>
      <c r="E57" s="336"/>
      <c r="F57" s="386"/>
      <c r="G57" s="329"/>
    </row>
    <row r="58" spans="2:7" x14ac:dyDescent="0.25">
      <c r="B58" s="148"/>
      <c r="C58" s="144"/>
      <c r="D58" s="331"/>
      <c r="E58" s="326" t="str">
        <f>(IF(AND($C$58&lt;&gt;"",$C$59&lt;&gt;""),$C$58/$C$59,"Incomplete"))</f>
        <v>Incomplete</v>
      </c>
      <c r="F58" s="383"/>
      <c r="G58" s="325" t="s">
        <v>827</v>
      </c>
    </row>
    <row r="59" spans="2:7" ht="15.75" thickBot="1" x14ac:dyDescent="0.3">
      <c r="B59" s="149"/>
      <c r="C59" s="145"/>
      <c r="D59" s="332"/>
      <c r="E59" s="318"/>
      <c r="F59" s="384"/>
      <c r="G59" s="320"/>
    </row>
    <row r="60" spans="2:7" x14ac:dyDescent="0.25">
      <c r="B60" s="148"/>
      <c r="C60" s="144"/>
      <c r="D60" s="331"/>
      <c r="E60" s="326" t="str">
        <f>(IF(AND($C$60&lt;&gt;"",$C$61&lt;&gt;""),$C$60/$C$61,"Incomplete"))</f>
        <v>Incomplete</v>
      </c>
      <c r="F60" s="387"/>
      <c r="G60" s="325" t="s">
        <v>827</v>
      </c>
    </row>
    <row r="61" spans="2:7" ht="15.75" thickBot="1" x14ac:dyDescent="0.3">
      <c r="B61" s="149"/>
      <c r="C61" s="145"/>
      <c r="D61" s="332"/>
      <c r="E61" s="318"/>
      <c r="F61" s="386"/>
      <c r="G61" s="320"/>
    </row>
    <row r="62" spans="2:7" x14ac:dyDescent="0.25">
      <c r="B62" s="148"/>
      <c r="C62" s="144"/>
      <c r="D62" s="331"/>
      <c r="E62" s="326" t="str">
        <f>(IF(AND($C$62&lt;&gt;"",$C$63&lt;&gt;""),$C$62/$C$63,"Incomplete"))</f>
        <v>Incomplete</v>
      </c>
      <c r="F62" s="383"/>
      <c r="G62" s="325" t="s">
        <v>827</v>
      </c>
    </row>
    <row r="63" spans="2:7" ht="15.75" thickBot="1" x14ac:dyDescent="0.3">
      <c r="B63" s="149"/>
      <c r="C63" s="145"/>
      <c r="D63" s="332"/>
      <c r="E63" s="318"/>
      <c r="F63" s="384"/>
      <c r="G63" s="320"/>
    </row>
    <row r="64" spans="2:7" ht="30" customHeight="1" x14ac:dyDescent="0.25"/>
    <row r="65" spans="2:7" ht="41.25" customHeight="1" x14ac:dyDescent="0.25">
      <c r="B65" s="347" t="s">
        <v>843</v>
      </c>
      <c r="C65" s="347"/>
      <c r="D65" s="347"/>
      <c r="E65" s="347"/>
      <c r="F65" s="347"/>
    </row>
    <row r="66" spans="2:7" ht="24.95" customHeight="1" thickBot="1" x14ac:dyDescent="0.3">
      <c r="B66" s="330" t="s">
        <v>844</v>
      </c>
      <c r="C66" s="330"/>
      <c r="D66" s="330"/>
      <c r="E66" s="330"/>
      <c r="F66" s="330"/>
      <c r="G66" s="330"/>
    </row>
    <row r="67" spans="2:7" ht="21" customHeight="1" thickTop="1" x14ac:dyDescent="0.25">
      <c r="B67" s="237" t="s">
        <v>800</v>
      </c>
      <c r="C67" s="270" t="s">
        <v>117</v>
      </c>
      <c r="D67" s="237" t="s">
        <v>845</v>
      </c>
      <c r="E67" s="271" t="s">
        <v>831</v>
      </c>
      <c r="F67" s="240" t="s">
        <v>832</v>
      </c>
      <c r="G67" s="237" t="s">
        <v>803</v>
      </c>
    </row>
    <row r="68" spans="2:7" ht="60.75" thickBot="1" x14ac:dyDescent="0.3">
      <c r="B68" s="2" t="s">
        <v>1036</v>
      </c>
      <c r="C68" s="133"/>
      <c r="D68" s="2" t="s">
        <v>1036</v>
      </c>
      <c r="E68" s="85" t="s">
        <v>953</v>
      </c>
      <c r="F68" s="142"/>
      <c r="G68" s="40"/>
    </row>
    <row r="69" spans="2:7" ht="30" x14ac:dyDescent="0.25">
      <c r="B69" s="22" t="s">
        <v>1037</v>
      </c>
      <c r="C69" s="144"/>
      <c r="D69" s="362" t="s">
        <v>1038</v>
      </c>
      <c r="E69" s="326" t="str">
        <f>(IF(AND($C$69&lt;&gt;"",$C$70&lt;&gt;""),$C$69/$C$70,"Incomplete"))</f>
        <v>Incomplete</v>
      </c>
      <c r="F69" s="383"/>
      <c r="G69" s="338" t="s">
        <v>1039</v>
      </c>
    </row>
    <row r="70" spans="2:7" ht="15.75" thickBot="1" x14ac:dyDescent="0.3">
      <c r="B70" s="21" t="s">
        <v>1007</v>
      </c>
      <c r="C70" s="145" t="str">
        <f>IF(ISBLANK($C$10),"",$C$10)</f>
        <v/>
      </c>
      <c r="D70" s="329"/>
      <c r="E70" s="318"/>
      <c r="F70" s="384"/>
      <c r="G70" s="334"/>
    </row>
    <row r="71" spans="2:7" ht="30" x14ac:dyDescent="0.25">
      <c r="B71" s="22" t="s">
        <v>1040</v>
      </c>
      <c r="C71" s="144"/>
      <c r="D71" s="338" t="s">
        <v>1041</v>
      </c>
      <c r="E71" s="357" t="str">
        <f>(IF(AND($C$71&lt;&gt;"",$C$72&lt;&gt;""),$C$71/$C$72,"Incomplete"))</f>
        <v>Incomplete</v>
      </c>
      <c r="F71" s="385"/>
      <c r="G71" s="338" t="s">
        <v>1039</v>
      </c>
    </row>
    <row r="72" spans="2:7" ht="15.75" thickBot="1" x14ac:dyDescent="0.3">
      <c r="B72" s="21" t="s">
        <v>1007</v>
      </c>
      <c r="C72" s="145" t="str">
        <f>IF(ISBLANK($C$10),"",$C$10)</f>
        <v/>
      </c>
      <c r="D72" s="334"/>
      <c r="E72" s="358"/>
      <c r="F72" s="386"/>
      <c r="G72" s="334"/>
    </row>
    <row r="73" spans="2:7" ht="109.5" customHeight="1" x14ac:dyDescent="0.25">
      <c r="B73" s="22" t="s">
        <v>1042</v>
      </c>
      <c r="C73" s="144"/>
      <c r="D73" s="338" t="s">
        <v>1002</v>
      </c>
      <c r="E73" s="326" t="str">
        <f>(IF(AND($C$73&lt;&gt;"",$C$74&lt;&gt;""),$C$73/$C$74,"Incomplete"))</f>
        <v>Incomplete</v>
      </c>
      <c r="F73" s="383"/>
      <c r="G73" s="338" t="s">
        <v>1043</v>
      </c>
    </row>
    <row r="74" spans="2:7" ht="93.75" customHeight="1" thickBot="1" x14ac:dyDescent="0.3">
      <c r="B74" s="21" t="s">
        <v>1007</v>
      </c>
      <c r="C74" s="145" t="str">
        <f>IF(ISBLANK($C$10),"",$C$10)</f>
        <v/>
      </c>
      <c r="D74" s="334"/>
      <c r="E74" s="318"/>
      <c r="F74" s="384"/>
      <c r="G74" s="320"/>
    </row>
    <row r="75" spans="2:7" ht="30.75" thickBot="1" x14ac:dyDescent="0.3">
      <c r="B75" s="19" t="s">
        <v>952</v>
      </c>
      <c r="C75" s="144"/>
      <c r="D75" s="19" t="s">
        <v>952</v>
      </c>
      <c r="E75" s="86" t="s">
        <v>953</v>
      </c>
      <c r="F75" s="146"/>
      <c r="G75" s="223" t="s">
        <v>1044</v>
      </c>
    </row>
    <row r="76" spans="2:7" x14ac:dyDescent="0.25">
      <c r="B76" s="148"/>
      <c r="C76" s="144"/>
      <c r="D76" s="315"/>
      <c r="E76" s="326" t="str">
        <f>(IF(AND($C$76&lt;&gt;"",$C$77&lt;&gt;""),$C$76/$C$77,"Incomplete"))</f>
        <v>Incomplete</v>
      </c>
      <c r="F76" s="383"/>
      <c r="G76" s="325" t="s">
        <v>827</v>
      </c>
    </row>
    <row r="77" spans="2:7" ht="15.75" thickBot="1" x14ac:dyDescent="0.3">
      <c r="B77" s="149"/>
      <c r="C77" s="145"/>
      <c r="D77" s="316"/>
      <c r="E77" s="318"/>
      <c r="F77" s="384"/>
      <c r="G77" s="320"/>
    </row>
    <row r="78" spans="2:7" x14ac:dyDescent="0.25">
      <c r="B78" s="148"/>
      <c r="C78" s="144"/>
      <c r="D78" s="315"/>
      <c r="E78" s="326" t="str">
        <f>(IF(AND($C$78&lt;&gt;"",$C$79&lt;&gt;""),$C$78/$C$79,"Incomplete"))</f>
        <v>Incomplete</v>
      </c>
      <c r="F78" s="383"/>
      <c r="G78" s="325" t="s">
        <v>827</v>
      </c>
    </row>
    <row r="79" spans="2:7" ht="15.75" thickBot="1" x14ac:dyDescent="0.3">
      <c r="B79" s="149"/>
      <c r="C79" s="145"/>
      <c r="D79" s="316"/>
      <c r="E79" s="318"/>
      <c r="F79" s="384"/>
      <c r="G79" s="320"/>
    </row>
    <row r="80" spans="2:7" x14ac:dyDescent="0.25">
      <c r="B80" s="148"/>
      <c r="C80" s="144"/>
      <c r="D80" s="315"/>
      <c r="E80" s="326" t="str">
        <f>(IF(AND($C$80&lt;&gt;"",$C$81&lt;&gt;""),$C$80/$C$81,"Incomplete"))</f>
        <v>Incomplete</v>
      </c>
      <c r="F80" s="383"/>
      <c r="G80" s="319" t="s">
        <v>827</v>
      </c>
    </row>
    <row r="81" spans="2:7" ht="15.75" thickBot="1" x14ac:dyDescent="0.3">
      <c r="B81" s="149"/>
      <c r="C81" s="145"/>
      <c r="D81" s="316"/>
      <c r="E81" s="318"/>
      <c r="F81" s="384"/>
      <c r="G81" s="320"/>
    </row>
    <row r="83" spans="2:7" ht="62.25" customHeight="1" x14ac:dyDescent="0.25">
      <c r="B83" s="314" t="s">
        <v>848</v>
      </c>
      <c r="C83" s="314"/>
      <c r="D83" s="314"/>
      <c r="E83" s="314"/>
      <c r="F83" s="314"/>
    </row>
    <row r="84" spans="2:7" ht="24.95" customHeight="1" thickBot="1" x14ac:dyDescent="0.3">
      <c r="B84" s="305" t="s">
        <v>849</v>
      </c>
      <c r="C84" s="306"/>
      <c r="D84" s="306"/>
      <c r="E84" s="306"/>
      <c r="F84" s="306"/>
      <c r="G84" s="307"/>
    </row>
    <row r="85" spans="2:7" ht="21" customHeight="1" thickTop="1" x14ac:dyDescent="0.25">
      <c r="B85" s="237" t="s">
        <v>800</v>
      </c>
      <c r="C85" s="308" t="s">
        <v>850</v>
      </c>
      <c r="D85" s="309"/>
      <c r="E85" s="310"/>
      <c r="F85" s="272" t="s">
        <v>832</v>
      </c>
      <c r="G85" s="237" t="s">
        <v>803</v>
      </c>
    </row>
    <row r="86" spans="2:7" ht="60" x14ac:dyDescent="0.25">
      <c r="B86" s="3" t="s">
        <v>851</v>
      </c>
      <c r="C86" s="311"/>
      <c r="D86" s="312"/>
      <c r="E86" s="313"/>
      <c r="F86" s="208"/>
      <c r="G86" s="93" t="s">
        <v>852</v>
      </c>
    </row>
    <row r="87" spans="2:7" ht="60" x14ac:dyDescent="0.25">
      <c r="B87" s="3" t="s">
        <v>853</v>
      </c>
      <c r="C87" s="311"/>
      <c r="D87" s="312"/>
      <c r="E87" s="313"/>
      <c r="F87" s="208"/>
      <c r="G87" s="93" t="s">
        <v>852</v>
      </c>
    </row>
  </sheetData>
  <sheetProtection algorithmName="SHA-512" hashValue="Z2Gt1xWmE6yQEYAi0ohGIOxTN9XGC6OtcBiLrytTdeuIwq6z3iomxZRMUBwlD4ba4gTfBSVBdP39nJSTbSIWww==" saltValue="VFsMg3m/CU7kv+GMZ45XYA==" spinCount="100000" sheet="1" objects="1" scenarios="1"/>
  <mergeCells count="89">
    <mergeCell ref="B2:G2"/>
    <mergeCell ref="D25:E25"/>
    <mergeCell ref="B4:B5"/>
    <mergeCell ref="B7:E7"/>
    <mergeCell ref="B8:F8"/>
    <mergeCell ref="B24:E24"/>
    <mergeCell ref="B41:G41"/>
    <mergeCell ref="D26:E26"/>
    <mergeCell ref="D28:E28"/>
    <mergeCell ref="D29:E29"/>
    <mergeCell ref="D30:E30"/>
    <mergeCell ref="D31:E31"/>
    <mergeCell ref="D32:E32"/>
    <mergeCell ref="D33:E33"/>
    <mergeCell ref="D34:E34"/>
    <mergeCell ref="D35:E35"/>
    <mergeCell ref="B40:F40"/>
    <mergeCell ref="B27:F27"/>
    <mergeCell ref="G49:G50"/>
    <mergeCell ref="D43:D44"/>
    <mergeCell ref="E43:E44"/>
    <mergeCell ref="F43:F44"/>
    <mergeCell ref="G43:G44"/>
    <mergeCell ref="D45:D46"/>
    <mergeCell ref="E45:E46"/>
    <mergeCell ref="D47:D48"/>
    <mergeCell ref="E47:E48"/>
    <mergeCell ref="D49:D50"/>
    <mergeCell ref="E49:E50"/>
    <mergeCell ref="F49:F50"/>
    <mergeCell ref="G47:G48"/>
    <mergeCell ref="G45:G46"/>
    <mergeCell ref="F47:F48"/>
    <mergeCell ref="F45:F46"/>
    <mergeCell ref="D51:D52"/>
    <mergeCell ref="E51:E52"/>
    <mergeCell ref="F51:F52"/>
    <mergeCell ref="G51:G52"/>
    <mergeCell ref="D53:D54"/>
    <mergeCell ref="E53:E54"/>
    <mergeCell ref="F53:F54"/>
    <mergeCell ref="G53:G54"/>
    <mergeCell ref="D56:D57"/>
    <mergeCell ref="E56:E57"/>
    <mergeCell ref="F56:F57"/>
    <mergeCell ref="G56:G57"/>
    <mergeCell ref="D58:D59"/>
    <mergeCell ref="E58:E59"/>
    <mergeCell ref="F58:F59"/>
    <mergeCell ref="G58:G59"/>
    <mergeCell ref="D60:D61"/>
    <mergeCell ref="E60:E61"/>
    <mergeCell ref="F60:F61"/>
    <mergeCell ref="G60:G61"/>
    <mergeCell ref="D62:D63"/>
    <mergeCell ref="E62:E63"/>
    <mergeCell ref="F62:F63"/>
    <mergeCell ref="G62:G63"/>
    <mergeCell ref="B65:F65"/>
    <mergeCell ref="B66:G66"/>
    <mergeCell ref="D69:D70"/>
    <mergeCell ref="E69:E70"/>
    <mergeCell ref="F69:F70"/>
    <mergeCell ref="G69:G70"/>
    <mergeCell ref="C85:E85"/>
    <mergeCell ref="D71:D72"/>
    <mergeCell ref="E71:E72"/>
    <mergeCell ref="F71:F72"/>
    <mergeCell ref="G71:G72"/>
    <mergeCell ref="D73:D74"/>
    <mergeCell ref="E73:E74"/>
    <mergeCell ref="F73:F74"/>
    <mergeCell ref="G73:G74"/>
    <mergeCell ref="C87:E87"/>
    <mergeCell ref="B83:F83"/>
    <mergeCell ref="C86:E86"/>
    <mergeCell ref="G80:G81"/>
    <mergeCell ref="D76:D77"/>
    <mergeCell ref="E76:E77"/>
    <mergeCell ref="F76:F77"/>
    <mergeCell ref="G76:G77"/>
    <mergeCell ref="D78:D79"/>
    <mergeCell ref="E78:E79"/>
    <mergeCell ref="F78:F79"/>
    <mergeCell ref="G78:G79"/>
    <mergeCell ref="D80:D81"/>
    <mergeCell ref="E80:E81"/>
    <mergeCell ref="F80:F81"/>
    <mergeCell ref="B84:G84"/>
  </mergeCells>
  <phoneticPr fontId="28" type="noConversion"/>
  <conditionalFormatting sqref="C37">
    <cfRule type="containsText" dxfId="17" priority="1" operator="containsText" text="No">
      <formula>NOT(ISERROR(SEARCH("No",C37)))</formula>
    </cfRule>
    <cfRule type="containsText" dxfId="16" priority="2" operator="containsText" text="Yes">
      <formula>NOT(ISERROR(SEARCH("Yes",C37)))</formula>
    </cfRule>
  </conditionalFormatting>
  <dataValidations count="1">
    <dataValidation type="date" allowBlank="1" showInputMessage="1" showErrorMessage="1" sqref="D4:D5" xr:uid="{40DB12BA-9A28-4D62-9641-F218D419B55A}">
      <formula1>44562</formula1>
      <formula2>50771</formula2>
    </dataValidation>
  </dataValidations>
  <hyperlinks>
    <hyperlink ref="G86:G87" r:id="rId1" display="The Opioid and Substance Use Action Plan (OSUAP) Data Dashboard can be found here. Use the &quot;Metrics&quot; tab to find the &quot;Metric&quot; (i.e., Outcome Measure, Population-Level) and &quot;Place&quot; to find your county. " xr:uid="{65B0094F-E9A9-45FA-A30C-37919A1BE1B6}"/>
    <hyperlink ref="G86" r:id="rId2" display="The Opioid and Substance Use Action Plan (OSUAP) Data Dashboard can be found here. Use the &quot;Metrics&quot; tab to find the &quot;Metric&quot; (i.e., Outcome Measure, Population-Level) and &quot;Place&quot; to find your county. " xr:uid="{1774C854-AF25-4680-B9A0-02C587FC5D70}"/>
    <hyperlink ref="G87" r:id="rId3" display="The Opioid and Substance Use Action Plan (OSUAP) Data Dashboard can be found here. Use the &quot;Metrics&quot; tab to find the &quot;Metric&quot; (i.e., Outcome Measure, Population-Level) and &quot;Place&quot; to find your county. " xr:uid="{706ED634-BDCB-478D-9D47-18BD38F716CB}"/>
  </hyperlinks>
  <pageMargins left="0.7" right="0.7" top="0.75" bottom="0.75" header="0.3" footer="0.3"/>
  <pageSetup orientation="portrait" r:id="rId4"/>
  <extLst>
    <ext xmlns:x14="http://schemas.microsoft.com/office/spreadsheetml/2009/9/main" uri="{CCE6A557-97BC-4b89-ADB6-D9C93CAAB3DF}">
      <x14:dataValidations xmlns:xm="http://schemas.microsoft.com/office/excel/2006/main" count="2">
        <x14:dataValidation type="list" allowBlank="1" showInputMessage="1" showErrorMessage="1" xr:uid="{D6865AEB-DDB8-4E36-BD4F-AC31B076FC66}">
          <x14:formula1>
            <xm:f>Lists!$B$2:$B$3</xm:f>
          </x14:formula1>
          <xm:sqref>D10:D22</xm:sqref>
        </x14:dataValidation>
        <x14:dataValidation type="list" allowBlank="1" showInputMessage="1" showErrorMessage="1" xr:uid="{F6122301-E8E6-474D-B0F4-FA721D1C6748}">
          <x14:formula1>
            <xm:f>Lists!$E$2:$E$3</xm:f>
          </x14:formula1>
          <xm:sqref>C86:C87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58F48-0265-4955-B313-2C68F77F319A}">
  <sheetPr codeName="Sheet9">
    <tabColor rgb="FFC48630"/>
  </sheetPr>
  <dimension ref="B2:G88"/>
  <sheetViews>
    <sheetView topLeftCell="A25" zoomScaleNormal="100" workbookViewId="0">
      <selection activeCell="B2" sqref="B2:G2"/>
    </sheetView>
  </sheetViews>
  <sheetFormatPr defaultColWidth="9.140625" defaultRowHeight="15" x14ac:dyDescent="0.25"/>
  <cols>
    <col min="1" max="1" width="3.5703125" style="11" customWidth="1"/>
    <col min="2" max="2" width="56.7109375" style="27" customWidth="1"/>
    <col min="3" max="3" width="13.7109375" style="72" customWidth="1"/>
    <col min="4" max="4" width="29.7109375" style="34" customWidth="1"/>
    <col min="5" max="5" width="40.7109375" style="81" customWidth="1"/>
    <col min="6" max="7" width="60.7109375" style="34" customWidth="1"/>
    <col min="8" max="16384" width="9.140625" style="11"/>
  </cols>
  <sheetData>
    <row r="2" spans="2:7" ht="29.25" customHeight="1" thickBot="1" x14ac:dyDescent="0.3">
      <c r="B2" s="394" t="s">
        <v>1045</v>
      </c>
      <c r="C2" s="394"/>
      <c r="D2" s="394"/>
      <c r="E2" s="394"/>
      <c r="F2" s="394"/>
      <c r="G2" s="394"/>
    </row>
    <row r="3" spans="2:7" ht="29.25" thickTop="1" x14ac:dyDescent="0.25">
      <c r="B3" s="10"/>
      <c r="C3" s="70"/>
      <c r="D3" s="10"/>
      <c r="E3" s="80"/>
      <c r="G3" s="27"/>
    </row>
    <row r="4" spans="2:7" ht="17.25" customHeight="1" x14ac:dyDescent="0.25">
      <c r="B4" s="344" t="s">
        <v>796</v>
      </c>
      <c r="C4" s="71" t="s">
        <v>797</v>
      </c>
      <c r="D4" s="129">
        <f>Lists!B126</f>
        <v>45474</v>
      </c>
      <c r="E4" s="80"/>
      <c r="G4" s="27"/>
    </row>
    <row r="5" spans="2:7" ht="17.25" customHeight="1" x14ac:dyDescent="0.25">
      <c r="B5" s="345"/>
      <c r="C5" s="71" t="s">
        <v>798</v>
      </c>
      <c r="D5" s="129">
        <f>Lists!B127</f>
        <v>45838</v>
      </c>
      <c r="E5" s="80"/>
      <c r="G5" s="27"/>
    </row>
    <row r="6" spans="2:7" ht="28.5" x14ac:dyDescent="0.25">
      <c r="B6" s="10"/>
      <c r="G6" s="27"/>
    </row>
    <row r="7" spans="2:7" s="34" customFormat="1" ht="61.5" customHeight="1" x14ac:dyDescent="0.25">
      <c r="B7" s="347" t="s">
        <v>855</v>
      </c>
      <c r="C7" s="347"/>
      <c r="D7" s="327"/>
      <c r="E7" s="347"/>
    </row>
    <row r="8" spans="2:7" s="34" customFormat="1" ht="24.95" customHeight="1" thickBot="1" x14ac:dyDescent="0.3">
      <c r="B8" s="348" t="s">
        <v>799</v>
      </c>
      <c r="C8" s="349"/>
      <c r="D8" s="349"/>
      <c r="E8" s="349"/>
      <c r="F8" s="350"/>
    </row>
    <row r="9" spans="2:7" ht="21" customHeight="1" thickTop="1" x14ac:dyDescent="0.25">
      <c r="B9" s="266" t="s">
        <v>800</v>
      </c>
      <c r="C9" s="258" t="s">
        <v>117</v>
      </c>
      <c r="D9" s="255" t="s">
        <v>801</v>
      </c>
      <c r="E9" s="267" t="s">
        <v>832</v>
      </c>
      <c r="F9" s="257" t="s">
        <v>803</v>
      </c>
    </row>
    <row r="10" spans="2:7" ht="213.75" x14ac:dyDescent="0.25">
      <c r="B10" s="20" t="s">
        <v>1007</v>
      </c>
      <c r="C10" s="141"/>
      <c r="D10" s="131"/>
      <c r="E10" s="209"/>
      <c r="F10" s="227" t="s">
        <v>1046</v>
      </c>
    </row>
    <row r="11" spans="2:7" x14ac:dyDescent="0.25">
      <c r="B11" s="2" t="s">
        <v>1047</v>
      </c>
      <c r="C11" s="133"/>
      <c r="D11" s="131"/>
      <c r="E11" s="210"/>
      <c r="F11" s="25"/>
    </row>
    <row r="12" spans="2:7" x14ac:dyDescent="0.25">
      <c r="B12" s="2" t="s">
        <v>1048</v>
      </c>
      <c r="C12" s="133"/>
      <c r="D12" s="131"/>
      <c r="E12" s="209"/>
      <c r="F12" s="25"/>
    </row>
    <row r="13" spans="2:7" x14ac:dyDescent="0.25">
      <c r="B13" s="2" t="s">
        <v>1049</v>
      </c>
      <c r="C13" s="133"/>
      <c r="D13" s="131"/>
      <c r="E13" s="210"/>
      <c r="F13" s="25"/>
    </row>
    <row r="14" spans="2:7" x14ac:dyDescent="0.25">
      <c r="B14" s="2" t="s">
        <v>1050</v>
      </c>
      <c r="C14" s="133"/>
      <c r="D14" s="131"/>
      <c r="E14" s="209"/>
      <c r="F14" s="25"/>
    </row>
    <row r="15" spans="2:7" x14ac:dyDescent="0.25">
      <c r="B15" s="2" t="s">
        <v>1051</v>
      </c>
      <c r="C15" s="133"/>
      <c r="D15" s="131"/>
      <c r="E15" s="210"/>
      <c r="F15" s="25"/>
    </row>
    <row r="16" spans="2:7" x14ac:dyDescent="0.25">
      <c r="B16" s="2" t="s">
        <v>1052</v>
      </c>
      <c r="C16" s="141"/>
      <c r="D16" s="131"/>
      <c r="E16" s="209"/>
      <c r="F16" s="25"/>
    </row>
    <row r="17" spans="2:6" x14ac:dyDescent="0.25">
      <c r="B17" s="2" t="s">
        <v>1053</v>
      </c>
      <c r="C17" s="133"/>
      <c r="D17" s="131"/>
      <c r="E17" s="210"/>
      <c r="F17" s="25"/>
    </row>
    <row r="18" spans="2:6" x14ac:dyDescent="0.25">
      <c r="B18" s="2" t="s">
        <v>1054</v>
      </c>
      <c r="C18" s="133"/>
      <c r="D18" s="131"/>
      <c r="E18" s="209"/>
      <c r="F18" s="25"/>
    </row>
    <row r="19" spans="2:6" x14ac:dyDescent="0.25">
      <c r="B19" s="2" t="s">
        <v>1055</v>
      </c>
      <c r="C19" s="133"/>
      <c r="D19" s="131"/>
      <c r="E19" s="210"/>
      <c r="F19" s="25"/>
    </row>
    <row r="20" spans="2:6" x14ac:dyDescent="0.25">
      <c r="B20" s="2" t="s">
        <v>856</v>
      </c>
      <c r="C20" s="133"/>
      <c r="D20" s="131"/>
      <c r="E20" s="209"/>
      <c r="F20" s="25" t="s">
        <v>857</v>
      </c>
    </row>
    <row r="21" spans="2:6" x14ac:dyDescent="0.25">
      <c r="B21" s="151"/>
      <c r="C21" s="133"/>
      <c r="D21" s="131"/>
      <c r="E21" s="210"/>
      <c r="F21" s="25" t="s">
        <v>827</v>
      </c>
    </row>
    <row r="22" spans="2:6" x14ac:dyDescent="0.25">
      <c r="B22" s="151"/>
      <c r="C22" s="133"/>
      <c r="D22" s="131"/>
      <c r="E22" s="209"/>
      <c r="F22" s="25" t="s">
        <v>827</v>
      </c>
    </row>
    <row r="23" spans="2:6" x14ac:dyDescent="0.25">
      <c r="B23" s="151"/>
      <c r="C23" s="133"/>
      <c r="D23" s="131"/>
      <c r="E23" s="210"/>
      <c r="F23" s="25" t="s">
        <v>827</v>
      </c>
    </row>
    <row r="25" spans="2:6" ht="31.5" customHeight="1" x14ac:dyDescent="0.25">
      <c r="B25" s="363" t="s">
        <v>1017</v>
      </c>
      <c r="C25" s="363"/>
      <c r="D25" s="363"/>
      <c r="E25" s="363"/>
    </row>
    <row r="26" spans="2:6" ht="21" customHeight="1" thickBot="1" x14ac:dyDescent="0.3">
      <c r="B26" s="250" t="s">
        <v>914</v>
      </c>
      <c r="C26" s="260" t="s">
        <v>117</v>
      </c>
      <c r="D26" s="371" t="s">
        <v>832</v>
      </c>
      <c r="E26" s="371"/>
      <c r="F26" s="250" t="s">
        <v>803</v>
      </c>
    </row>
    <row r="27" spans="2:6" ht="214.5" thickTop="1" x14ac:dyDescent="0.25">
      <c r="B27" s="2" t="s">
        <v>1007</v>
      </c>
      <c r="C27" s="65" t="str">
        <f>IF(ISBLANK($C$10),"",$C$10)</f>
        <v/>
      </c>
      <c r="D27" s="323"/>
      <c r="E27" s="323"/>
      <c r="F27" s="227" t="s">
        <v>1046</v>
      </c>
    </row>
    <row r="28" spans="2:6" x14ac:dyDescent="0.25">
      <c r="B28" s="368" t="s">
        <v>1018</v>
      </c>
      <c r="C28" s="369"/>
      <c r="D28" s="369"/>
      <c r="E28" s="369"/>
      <c r="F28" s="370"/>
    </row>
    <row r="29" spans="2:6" x14ac:dyDescent="0.25">
      <c r="B29" s="2" t="s">
        <v>917</v>
      </c>
      <c r="C29" s="152"/>
      <c r="D29" s="380"/>
      <c r="E29" s="393"/>
      <c r="F29" s="25"/>
    </row>
    <row r="30" spans="2:6" x14ac:dyDescent="0.25">
      <c r="B30" s="2" t="s">
        <v>918</v>
      </c>
      <c r="C30" s="152"/>
      <c r="D30" s="323"/>
      <c r="E30" s="323"/>
      <c r="F30" s="25"/>
    </row>
    <row r="31" spans="2:6" x14ac:dyDescent="0.25">
      <c r="B31" s="2" t="s">
        <v>919</v>
      </c>
      <c r="C31" s="152"/>
      <c r="D31" s="380"/>
      <c r="E31" s="393"/>
      <c r="F31" s="25"/>
    </row>
    <row r="32" spans="2:6" x14ac:dyDescent="0.25">
      <c r="B32" s="2" t="s">
        <v>920</v>
      </c>
      <c r="C32" s="152"/>
      <c r="D32" s="323"/>
      <c r="E32" s="323"/>
      <c r="F32" s="25"/>
    </row>
    <row r="33" spans="2:7" x14ac:dyDescent="0.25">
      <c r="B33" s="2" t="s">
        <v>921</v>
      </c>
      <c r="C33" s="152"/>
      <c r="D33" s="380"/>
      <c r="E33" s="393"/>
      <c r="F33" s="25"/>
    </row>
    <row r="34" spans="2:7" x14ac:dyDescent="0.25">
      <c r="B34" s="2" t="s">
        <v>922</v>
      </c>
      <c r="C34" s="152"/>
      <c r="D34" s="323"/>
      <c r="E34" s="323"/>
      <c r="F34" s="25"/>
    </row>
    <row r="35" spans="2:7" x14ac:dyDescent="0.25">
      <c r="B35" s="2" t="s">
        <v>923</v>
      </c>
      <c r="C35" s="152"/>
      <c r="D35" s="380"/>
      <c r="E35" s="393"/>
      <c r="F35" s="25"/>
    </row>
    <row r="36" spans="2:7" ht="15.75" thickBot="1" x14ac:dyDescent="0.3">
      <c r="B36" s="52" t="s">
        <v>924</v>
      </c>
      <c r="C36" s="153"/>
      <c r="D36" s="323"/>
      <c r="E36" s="380"/>
      <c r="F36" s="25"/>
    </row>
    <row r="37" spans="2:7" ht="20.25" customHeight="1" thickTop="1" x14ac:dyDescent="0.25">
      <c r="B37" s="26" t="s">
        <v>969</v>
      </c>
      <c r="C37" s="150" t="str">
        <f>IF(COUNT($C$29:$C$36)=0,"",SUM($C$29:$C$36))</f>
        <v/>
      </c>
      <c r="D37" s="30"/>
      <c r="E37" s="82"/>
    </row>
    <row r="38" spans="2:7" ht="30" x14ac:dyDescent="0.25">
      <c r="B38" s="2" t="s">
        <v>1056</v>
      </c>
      <c r="C38" s="75" t="str">
        <f>IF($C$27=$C$37, "Yes", "No")</f>
        <v>Yes</v>
      </c>
      <c r="D38" s="29"/>
      <c r="E38" s="83"/>
    </row>
    <row r="41" spans="2:7" ht="35.25" customHeight="1" x14ac:dyDescent="0.25">
      <c r="B41" s="347" t="s">
        <v>828</v>
      </c>
      <c r="C41" s="347"/>
      <c r="D41" s="347"/>
      <c r="E41" s="347"/>
      <c r="F41" s="347"/>
    </row>
    <row r="42" spans="2:7" s="34" customFormat="1" ht="24.95" customHeight="1" thickBot="1" x14ac:dyDescent="0.3">
      <c r="B42" s="365" t="s">
        <v>829</v>
      </c>
      <c r="C42" s="366"/>
      <c r="D42" s="366"/>
      <c r="E42" s="366"/>
      <c r="F42" s="366"/>
      <c r="G42" s="367"/>
    </row>
    <row r="43" spans="2:7" ht="21" customHeight="1" thickTop="1" x14ac:dyDescent="0.25">
      <c r="B43" s="243" t="s">
        <v>800</v>
      </c>
      <c r="C43" s="261" t="s">
        <v>117</v>
      </c>
      <c r="D43" s="243" t="s">
        <v>830</v>
      </c>
      <c r="E43" s="262" t="s">
        <v>831</v>
      </c>
      <c r="F43" s="243" t="s">
        <v>832</v>
      </c>
      <c r="G43" s="243" t="s">
        <v>803</v>
      </c>
    </row>
    <row r="44" spans="2:7" ht="30" x14ac:dyDescent="0.25">
      <c r="B44" s="20" t="s">
        <v>1057</v>
      </c>
      <c r="C44" s="133"/>
      <c r="D44" s="333" t="s">
        <v>1035</v>
      </c>
      <c r="E44" s="335" t="str">
        <f>(IF(AND($C$44&lt;&gt;"",$C$45&lt;&gt;""),$C$44/$C$45,"Incomplete"))</f>
        <v>Incomplete</v>
      </c>
      <c r="F44" s="337"/>
      <c r="G44" s="333" t="s">
        <v>1021</v>
      </c>
    </row>
    <row r="45" spans="2:7" ht="15.75" thickBot="1" x14ac:dyDescent="0.3">
      <c r="B45" s="20" t="s">
        <v>1007</v>
      </c>
      <c r="C45" s="143" t="str">
        <f>IF(ISBLANK($C$10),"",$C$10)</f>
        <v/>
      </c>
      <c r="D45" s="334"/>
      <c r="E45" s="336"/>
      <c r="F45" s="322"/>
      <c r="G45" s="334"/>
    </row>
    <row r="46" spans="2:7" ht="30" x14ac:dyDescent="0.25">
      <c r="B46" s="22" t="s">
        <v>1058</v>
      </c>
      <c r="C46" s="144"/>
      <c r="D46" s="338" t="s">
        <v>1059</v>
      </c>
      <c r="E46" s="339" t="str">
        <f>(IF(AND($C$46&lt;&gt;"",$C$47&lt;&gt;""),$C$46/$C$47,"Incomplete"))</f>
        <v>Incomplete</v>
      </c>
      <c r="F46" s="321"/>
      <c r="G46" s="338" t="s">
        <v>1021</v>
      </c>
    </row>
    <row r="47" spans="2:7" ht="30.75" thickBot="1" x14ac:dyDescent="0.3">
      <c r="B47" s="21" t="s">
        <v>1060</v>
      </c>
      <c r="C47" s="145"/>
      <c r="D47" s="334"/>
      <c r="E47" s="336"/>
      <c r="F47" s="322"/>
      <c r="G47" s="334"/>
    </row>
    <row r="48" spans="2:7" ht="30" x14ac:dyDescent="0.25">
      <c r="B48" s="20" t="s">
        <v>1061</v>
      </c>
      <c r="C48" s="165"/>
      <c r="D48" s="338" t="s">
        <v>1062</v>
      </c>
      <c r="E48" s="335" t="str">
        <f>(IF(AND($C$48&lt;&gt;"",$C$49&lt;&gt;""),$C$48/$C$49,"Incomplete"))</f>
        <v>Incomplete</v>
      </c>
      <c r="F48" s="337"/>
      <c r="G48" s="338" t="s">
        <v>1021</v>
      </c>
    </row>
    <row r="49" spans="2:7" ht="30.75" thickBot="1" x14ac:dyDescent="0.3">
      <c r="B49" s="21" t="s">
        <v>1060</v>
      </c>
      <c r="C49" s="145"/>
      <c r="D49" s="334"/>
      <c r="E49" s="336"/>
      <c r="F49" s="322"/>
      <c r="G49" s="334"/>
    </row>
    <row r="50" spans="2:7" ht="45" x14ac:dyDescent="0.25">
      <c r="B50" s="20" t="s">
        <v>1063</v>
      </c>
      <c r="C50" s="165"/>
      <c r="D50" s="338" t="s">
        <v>1064</v>
      </c>
      <c r="E50" s="335" t="str">
        <f>(IF(AND($C$50&lt;&gt;"",$C$51&lt;&gt;""),$C$50/$C$51,"Incomplete"))</f>
        <v>Incomplete</v>
      </c>
      <c r="F50" s="321"/>
      <c r="G50" s="338" t="s">
        <v>1021</v>
      </c>
    </row>
    <row r="51" spans="2:7" ht="30.75" thickBot="1" x14ac:dyDescent="0.3">
      <c r="B51" s="21" t="s">
        <v>1065</v>
      </c>
      <c r="C51" s="143"/>
      <c r="D51" s="334"/>
      <c r="E51" s="336"/>
      <c r="F51" s="322"/>
      <c r="G51" s="334"/>
    </row>
    <row r="52" spans="2:7" ht="30" x14ac:dyDescent="0.25">
      <c r="B52" s="20" t="s">
        <v>1066</v>
      </c>
      <c r="C52" s="165"/>
      <c r="D52" s="338" t="s">
        <v>1067</v>
      </c>
      <c r="E52" s="335" t="str">
        <f>(IF(AND($C$52&lt;&gt;"",$C$53&lt;&gt;""),$C$52/$C$53,"Incomplete"))</f>
        <v>Incomplete</v>
      </c>
      <c r="F52" s="337"/>
      <c r="G52" s="338" t="s">
        <v>1021</v>
      </c>
    </row>
    <row r="53" spans="2:7" ht="30.75" thickBot="1" x14ac:dyDescent="0.3">
      <c r="B53" s="21" t="s">
        <v>1068</v>
      </c>
      <c r="C53" s="143"/>
      <c r="D53" s="334"/>
      <c r="E53" s="336"/>
      <c r="F53" s="322"/>
      <c r="G53" s="334"/>
    </row>
    <row r="54" spans="2:7" ht="30" x14ac:dyDescent="0.25">
      <c r="B54" s="20" t="s">
        <v>1069</v>
      </c>
      <c r="C54" s="161" t="str">
        <f>IF(ISBLANK($C$16),"",$C$16)</f>
        <v/>
      </c>
      <c r="D54" s="338" t="s">
        <v>1070</v>
      </c>
      <c r="E54" s="335" t="str">
        <f>(IF(AND($C$54&lt;&gt;"",$C$55&lt;&gt;""),$C$54/$C$55,"Incomplete"))</f>
        <v>Incomplete</v>
      </c>
      <c r="F54" s="321"/>
      <c r="G54" s="338" t="s">
        <v>1021</v>
      </c>
    </row>
    <row r="55" spans="2:7" ht="15.75" thickBot="1" x14ac:dyDescent="0.3">
      <c r="B55" s="21" t="s">
        <v>1007</v>
      </c>
      <c r="C55" s="156" t="str">
        <f>IF(ISBLANK($C$10),"",$C$10)</f>
        <v/>
      </c>
      <c r="D55" s="334"/>
      <c r="E55" s="336"/>
      <c r="F55" s="322"/>
      <c r="G55" s="334"/>
    </row>
    <row r="56" spans="2:7" ht="30" x14ac:dyDescent="0.25">
      <c r="B56" s="20" t="s">
        <v>1071</v>
      </c>
      <c r="C56" s="165"/>
      <c r="D56" s="338" t="s">
        <v>1072</v>
      </c>
      <c r="E56" s="335" t="str">
        <f>(IF(AND($C$56&lt;&gt;"",$C$57&lt;&gt;""),$C$56/$C$57,"Incomplete"))</f>
        <v>Incomplete</v>
      </c>
      <c r="F56" s="337"/>
      <c r="G56" s="338"/>
    </row>
    <row r="57" spans="2:7" ht="15.75" thickBot="1" x14ac:dyDescent="0.3">
      <c r="B57" s="21" t="s">
        <v>1073</v>
      </c>
      <c r="C57" s="156" t="str">
        <f>IF(ISBLANK($C$17),"",$C$17)</f>
        <v/>
      </c>
      <c r="D57" s="334"/>
      <c r="E57" s="336"/>
      <c r="F57" s="322"/>
      <c r="G57" s="334"/>
    </row>
    <row r="58" spans="2:7" x14ac:dyDescent="0.25">
      <c r="B58" s="20" t="s">
        <v>1054</v>
      </c>
      <c r="C58" s="181" t="str">
        <f>IF(ISBLANK($C$18),"",$C$18)</f>
        <v/>
      </c>
      <c r="D58" s="338" t="s">
        <v>1074</v>
      </c>
      <c r="E58" s="335" t="str">
        <f>(IF(AND($C$58&lt;&gt;"",$C$59&lt;&gt;""),$C$58/$C$59,"Incomplete"))</f>
        <v>Incomplete</v>
      </c>
      <c r="F58" s="321"/>
      <c r="G58" s="338"/>
    </row>
    <row r="59" spans="2:7" ht="15.75" thickBot="1" x14ac:dyDescent="0.3">
      <c r="B59" s="20" t="s">
        <v>1075</v>
      </c>
      <c r="C59" s="165"/>
      <c r="D59" s="334"/>
      <c r="E59" s="336"/>
      <c r="F59" s="322"/>
      <c r="G59" s="334"/>
    </row>
    <row r="60" spans="2:7" x14ac:dyDescent="0.25">
      <c r="B60" s="22" t="s">
        <v>1076</v>
      </c>
      <c r="C60" s="144"/>
      <c r="D60" s="338" t="s">
        <v>1077</v>
      </c>
      <c r="E60" s="339" t="str">
        <f>(IF(AND($C$60&lt;&gt;"",$C$61&lt;&gt;""),$C$60/$C$61,"Incomplete"))</f>
        <v>Incomplete</v>
      </c>
      <c r="F60" s="337"/>
      <c r="G60" s="338"/>
    </row>
    <row r="61" spans="2:7" ht="15.75" thickBot="1" x14ac:dyDescent="0.3">
      <c r="B61" s="20" t="s">
        <v>1055</v>
      </c>
      <c r="C61" s="162" t="str">
        <f>IF(ISBLANK($C$19),"",$C$19)</f>
        <v/>
      </c>
      <c r="D61" s="334"/>
      <c r="E61" s="336"/>
      <c r="F61" s="322"/>
      <c r="G61" s="334"/>
    </row>
    <row r="62" spans="2:7" x14ac:dyDescent="0.25">
      <c r="B62" s="148"/>
      <c r="C62" s="144"/>
      <c r="D62" s="331"/>
      <c r="E62" s="326" t="str">
        <f>(IF(AND($C$62&lt;&gt;"",$C$63&lt;&gt;""),$C$62/$C$63,"Incomplete"))</f>
        <v>Incomplete</v>
      </c>
      <c r="F62" s="321"/>
      <c r="G62" s="319" t="s">
        <v>827</v>
      </c>
    </row>
    <row r="63" spans="2:7" ht="15.75" thickBot="1" x14ac:dyDescent="0.3">
      <c r="B63" s="149"/>
      <c r="C63" s="145"/>
      <c r="D63" s="332"/>
      <c r="E63" s="318"/>
      <c r="F63" s="322"/>
      <c r="G63" s="320"/>
    </row>
    <row r="64" spans="2:7" x14ac:dyDescent="0.25">
      <c r="B64" s="148"/>
      <c r="C64" s="144"/>
      <c r="D64" s="331"/>
      <c r="E64" s="326" t="str">
        <f>(IF(AND($C$64&lt;&gt;"",$C$65&lt;&gt;""),$C$64/$C$65,"Incomplete"))</f>
        <v>Incomplete</v>
      </c>
      <c r="F64" s="337"/>
      <c r="G64" s="319" t="s">
        <v>827</v>
      </c>
    </row>
    <row r="65" spans="2:7" ht="15.75" thickBot="1" x14ac:dyDescent="0.3">
      <c r="B65" s="149"/>
      <c r="C65" s="145"/>
      <c r="D65" s="332"/>
      <c r="E65" s="318"/>
      <c r="F65" s="322"/>
      <c r="G65" s="320"/>
    </row>
    <row r="66" spans="2:7" x14ac:dyDescent="0.25">
      <c r="B66" s="148"/>
      <c r="C66" s="144"/>
      <c r="D66" s="331"/>
      <c r="E66" s="326" t="str">
        <f>(IF(AND($C$66&lt;&gt;"",$C$67&lt;&gt;""),$C$66/$C$67,"Incomplete"))</f>
        <v>Incomplete</v>
      </c>
      <c r="F66" s="321"/>
      <c r="G66" s="319" t="s">
        <v>827</v>
      </c>
    </row>
    <row r="67" spans="2:7" ht="15.75" thickBot="1" x14ac:dyDescent="0.3">
      <c r="B67" s="149"/>
      <c r="C67" s="145"/>
      <c r="D67" s="332"/>
      <c r="E67" s="318"/>
      <c r="F67" s="322"/>
      <c r="G67" s="320"/>
    </row>
    <row r="69" spans="2:7" ht="41.25" customHeight="1" x14ac:dyDescent="0.25">
      <c r="B69" s="347" t="s">
        <v>843</v>
      </c>
      <c r="C69" s="347"/>
      <c r="D69" s="347"/>
      <c r="E69" s="347"/>
      <c r="F69" s="347"/>
    </row>
    <row r="70" spans="2:7" s="34" customFormat="1" ht="24.95" customHeight="1" thickBot="1" x14ac:dyDescent="0.3">
      <c r="B70" s="330" t="s">
        <v>844</v>
      </c>
      <c r="C70" s="330"/>
      <c r="D70" s="330"/>
      <c r="E70" s="330"/>
      <c r="F70" s="330"/>
      <c r="G70" s="330"/>
    </row>
    <row r="71" spans="2:7" ht="21" customHeight="1" thickTop="1" x14ac:dyDescent="0.25">
      <c r="B71" s="237" t="s">
        <v>800</v>
      </c>
      <c r="C71" s="270" t="s">
        <v>117</v>
      </c>
      <c r="D71" s="237" t="s">
        <v>845</v>
      </c>
      <c r="E71" s="271" t="s">
        <v>831</v>
      </c>
      <c r="F71" s="237" t="s">
        <v>832</v>
      </c>
      <c r="G71" s="237" t="s">
        <v>803</v>
      </c>
    </row>
    <row r="72" spans="2:7" ht="41.25" customHeight="1" x14ac:dyDescent="0.25">
      <c r="B72" s="2" t="s">
        <v>1078</v>
      </c>
      <c r="C72" s="133"/>
      <c r="D72" s="328" t="s">
        <v>1079</v>
      </c>
      <c r="E72" s="317" t="str">
        <f>(IF(AND($C$72&lt;&gt;"",$C$73&lt;&gt;""),$C$72/$C$73,"Incomplete"))</f>
        <v>Incomplete</v>
      </c>
      <c r="F72" s="323"/>
      <c r="G72" s="333" t="s">
        <v>988</v>
      </c>
    </row>
    <row r="73" spans="2:7" ht="30" customHeight="1" thickBot="1" x14ac:dyDescent="0.3">
      <c r="B73" s="21" t="s">
        <v>1049</v>
      </c>
      <c r="C73" s="162" t="str">
        <f>IF(ISBLANK($C$13),"",$C$13)</f>
        <v/>
      </c>
      <c r="D73" s="329"/>
      <c r="E73" s="318"/>
      <c r="F73" s="316"/>
      <c r="G73" s="334"/>
    </row>
    <row r="74" spans="2:7" ht="87.75" customHeight="1" x14ac:dyDescent="0.25">
      <c r="B74" s="22" t="s">
        <v>1042</v>
      </c>
      <c r="C74" s="144"/>
      <c r="D74" s="362" t="s">
        <v>1002</v>
      </c>
      <c r="E74" s="326" t="str">
        <f>(IF(AND($C$74&lt;&gt;"",$C$75&lt;&gt;""),$C$74/$C$75,"Incomplete"))</f>
        <v>Incomplete</v>
      </c>
      <c r="F74" s="315"/>
      <c r="G74" s="338" t="s">
        <v>1080</v>
      </c>
    </row>
    <row r="75" spans="2:7" ht="112.5" customHeight="1" thickBot="1" x14ac:dyDescent="0.3">
      <c r="B75" s="21" t="s">
        <v>1081</v>
      </c>
      <c r="C75" s="162" t="str">
        <f>IF(ISBLANK($C$10),"",$C$10)</f>
        <v/>
      </c>
      <c r="D75" s="329"/>
      <c r="E75" s="318"/>
      <c r="F75" s="316"/>
      <c r="G75" s="320"/>
    </row>
    <row r="76" spans="2:7" ht="57.75" customHeight="1" thickBot="1" x14ac:dyDescent="0.3">
      <c r="B76" s="3" t="s">
        <v>1005</v>
      </c>
      <c r="C76" s="133"/>
      <c r="D76" s="3" t="s">
        <v>1005</v>
      </c>
      <c r="E76" s="60" t="s">
        <v>953</v>
      </c>
      <c r="F76" s="142"/>
      <c r="G76" s="230" t="s">
        <v>954</v>
      </c>
    </row>
    <row r="77" spans="2:7" x14ac:dyDescent="0.25">
      <c r="B77" s="148"/>
      <c r="C77" s="144"/>
      <c r="D77" s="315"/>
      <c r="E77" s="326" t="str">
        <f>(IF(AND($C$77&lt;&gt;"",$C$78&lt;&gt;""),$C$77/$C$78,"Incomplete"))</f>
        <v>Incomplete</v>
      </c>
      <c r="F77" s="315"/>
      <c r="G77" s="319" t="s">
        <v>827</v>
      </c>
    </row>
    <row r="78" spans="2:7" ht="15.75" thickBot="1" x14ac:dyDescent="0.3">
      <c r="B78" s="149"/>
      <c r="C78" s="145"/>
      <c r="D78" s="316"/>
      <c r="E78" s="318"/>
      <c r="F78" s="316"/>
      <c r="G78" s="320"/>
    </row>
    <row r="79" spans="2:7" x14ac:dyDescent="0.25">
      <c r="B79" s="148"/>
      <c r="C79" s="144"/>
      <c r="D79" s="315"/>
      <c r="E79" s="326" t="str">
        <f>(IF(AND($C$79&lt;&gt;"",$C$80&lt;&gt;""),$C$79/$C$80,"Incomplete"))</f>
        <v>Incomplete</v>
      </c>
      <c r="F79" s="315"/>
      <c r="G79" s="319" t="s">
        <v>827</v>
      </c>
    </row>
    <row r="80" spans="2:7" ht="15.75" thickBot="1" x14ac:dyDescent="0.3">
      <c r="B80" s="149"/>
      <c r="C80" s="145"/>
      <c r="D80" s="316"/>
      <c r="E80" s="318"/>
      <c r="F80" s="316"/>
      <c r="G80" s="320"/>
    </row>
    <row r="81" spans="2:7" x14ac:dyDescent="0.25">
      <c r="B81" s="148"/>
      <c r="C81" s="144"/>
      <c r="D81" s="315"/>
      <c r="E81" s="326" t="str">
        <f>(IF(AND($C$81&lt;&gt;"",$C$82&lt;&gt;""),$C$81/$C$82,"Incomplete"))</f>
        <v>Incomplete</v>
      </c>
      <c r="F81" s="315"/>
      <c r="G81" s="319" t="s">
        <v>827</v>
      </c>
    </row>
    <row r="82" spans="2:7" ht="15.75" thickBot="1" x14ac:dyDescent="0.3">
      <c r="B82" s="149"/>
      <c r="C82" s="145"/>
      <c r="D82" s="316"/>
      <c r="E82" s="318"/>
      <c r="F82" s="316"/>
      <c r="G82" s="320"/>
    </row>
    <row r="83" spans="2:7" ht="30" customHeight="1" x14ac:dyDescent="0.25"/>
    <row r="84" spans="2:7" ht="61.7" customHeight="1" x14ac:dyDescent="0.25">
      <c r="B84" s="314" t="s">
        <v>848</v>
      </c>
      <c r="C84" s="314"/>
      <c r="D84" s="314"/>
      <c r="E84" s="314"/>
      <c r="F84" s="314"/>
    </row>
    <row r="85" spans="2:7" s="34" customFormat="1" ht="24.95" customHeight="1" thickBot="1" x14ac:dyDescent="0.3">
      <c r="B85" s="305" t="s">
        <v>849</v>
      </c>
      <c r="C85" s="306"/>
      <c r="D85" s="306"/>
      <c r="E85" s="306"/>
      <c r="F85" s="306"/>
      <c r="G85" s="307"/>
    </row>
    <row r="86" spans="2:7" ht="21" customHeight="1" thickTop="1" x14ac:dyDescent="0.25">
      <c r="B86" s="237" t="s">
        <v>800</v>
      </c>
      <c r="C86" s="308" t="s">
        <v>850</v>
      </c>
      <c r="D86" s="309"/>
      <c r="E86" s="310"/>
      <c r="F86" s="238" t="s">
        <v>832</v>
      </c>
      <c r="G86" s="237" t="s">
        <v>803</v>
      </c>
    </row>
    <row r="87" spans="2:7" ht="60" x14ac:dyDescent="0.25">
      <c r="B87" s="3" t="s">
        <v>851</v>
      </c>
      <c r="C87" s="311"/>
      <c r="D87" s="312"/>
      <c r="E87" s="313"/>
      <c r="F87" s="208"/>
      <c r="G87" s="93" t="s">
        <v>852</v>
      </c>
    </row>
    <row r="88" spans="2:7" ht="60" x14ac:dyDescent="0.25">
      <c r="B88" s="3" t="s">
        <v>853</v>
      </c>
      <c r="C88" s="311"/>
      <c r="D88" s="312"/>
      <c r="E88" s="313"/>
      <c r="F88" s="208"/>
      <c r="G88" s="93" t="s">
        <v>852</v>
      </c>
    </row>
  </sheetData>
  <sheetProtection algorithmName="SHA-512" hashValue="Rpz/6GeBD8RwopXqQ5Z/chwPKqegBlGE/VnYYrCwYJ9Lyj6M2jHqbnMdCv2ZdP94zHyXuwOZJvLxsXfMvydO+g==" saltValue="rJcoqW532nw7bPUNm4ItCw==" spinCount="100000" sheet="1" objects="1" scenarios="1"/>
  <mergeCells count="93">
    <mergeCell ref="B4:B5"/>
    <mergeCell ref="B7:E7"/>
    <mergeCell ref="B8:F8"/>
    <mergeCell ref="B25:E25"/>
    <mergeCell ref="D32:E32"/>
    <mergeCell ref="D26:E26"/>
    <mergeCell ref="B28:F28"/>
    <mergeCell ref="E60:E61"/>
    <mergeCell ref="F60:F61"/>
    <mergeCell ref="G60:G61"/>
    <mergeCell ref="D46:D47"/>
    <mergeCell ref="E46:E47"/>
    <mergeCell ref="F46:F47"/>
    <mergeCell ref="G46:G47"/>
    <mergeCell ref="D58:D59"/>
    <mergeCell ref="D56:D57"/>
    <mergeCell ref="D54:D55"/>
    <mergeCell ref="F56:F57"/>
    <mergeCell ref="F54:F55"/>
    <mergeCell ref="F52:F53"/>
    <mergeCell ref="F50:F51"/>
    <mergeCell ref="E58:E59"/>
    <mergeCell ref="D60:D61"/>
    <mergeCell ref="E74:E75"/>
    <mergeCell ref="F74:F75"/>
    <mergeCell ref="G74:G75"/>
    <mergeCell ref="D77:D78"/>
    <mergeCell ref="E77:E78"/>
    <mergeCell ref="F77:F78"/>
    <mergeCell ref="G66:G67"/>
    <mergeCell ref="B69:F69"/>
    <mergeCell ref="G79:G80"/>
    <mergeCell ref="D81:D82"/>
    <mergeCell ref="E81:E82"/>
    <mergeCell ref="F81:F82"/>
    <mergeCell ref="G81:G82"/>
    <mergeCell ref="D79:D80"/>
    <mergeCell ref="E79:E80"/>
    <mergeCell ref="F79:F80"/>
    <mergeCell ref="G77:G78"/>
    <mergeCell ref="D72:D73"/>
    <mergeCell ref="E72:E73"/>
    <mergeCell ref="F72:F73"/>
    <mergeCell ref="G72:G73"/>
    <mergeCell ref="D74:D75"/>
    <mergeCell ref="F44:F45"/>
    <mergeCell ref="G44:G45"/>
    <mergeCell ref="B41:F41"/>
    <mergeCell ref="D33:E33"/>
    <mergeCell ref="B70:G70"/>
    <mergeCell ref="D62:D63"/>
    <mergeCell ref="E62:E63"/>
    <mergeCell ref="F62:F63"/>
    <mergeCell ref="G62:G63"/>
    <mergeCell ref="D64:D65"/>
    <mergeCell ref="E64:E65"/>
    <mergeCell ref="F64:F65"/>
    <mergeCell ref="G64:G65"/>
    <mergeCell ref="D66:D67"/>
    <mergeCell ref="E66:E67"/>
    <mergeCell ref="F66:F67"/>
    <mergeCell ref="G58:G59"/>
    <mergeCell ref="G56:G57"/>
    <mergeCell ref="G54:G55"/>
    <mergeCell ref="G52:G53"/>
    <mergeCell ref="B2:G2"/>
    <mergeCell ref="D50:D51"/>
    <mergeCell ref="D48:D49"/>
    <mergeCell ref="E48:E49"/>
    <mergeCell ref="E50:E51"/>
    <mergeCell ref="B42:G42"/>
    <mergeCell ref="D27:E27"/>
    <mergeCell ref="D29:E29"/>
    <mergeCell ref="D30:E30"/>
    <mergeCell ref="D31:E31"/>
    <mergeCell ref="D44:D45"/>
    <mergeCell ref="E44:E45"/>
    <mergeCell ref="F58:F59"/>
    <mergeCell ref="D34:E34"/>
    <mergeCell ref="D35:E35"/>
    <mergeCell ref="D36:E36"/>
    <mergeCell ref="C88:E88"/>
    <mergeCell ref="B84:F84"/>
    <mergeCell ref="B85:G85"/>
    <mergeCell ref="C86:E86"/>
    <mergeCell ref="C87:E87"/>
    <mergeCell ref="F48:F49"/>
    <mergeCell ref="E52:E53"/>
    <mergeCell ref="E54:E55"/>
    <mergeCell ref="E56:E57"/>
    <mergeCell ref="D52:D53"/>
    <mergeCell ref="G48:G49"/>
    <mergeCell ref="G50:G51"/>
  </mergeCells>
  <phoneticPr fontId="28" type="noConversion"/>
  <conditionalFormatting sqref="C38">
    <cfRule type="containsText" dxfId="15" priority="1" operator="containsText" text="No">
      <formula>NOT(ISERROR(SEARCH("No",C38)))</formula>
    </cfRule>
    <cfRule type="containsText" dxfId="14" priority="2" operator="containsText" text="Yes">
      <formula>NOT(ISERROR(SEARCH("Yes",C38)))</formula>
    </cfRule>
  </conditionalFormatting>
  <dataValidations count="1">
    <dataValidation type="date" allowBlank="1" showInputMessage="1" showErrorMessage="1" sqref="D4:D5" xr:uid="{75E5EA78-3B07-456D-B10A-9D7BF96990F2}">
      <formula1>44562</formula1>
      <formula2>50771</formula2>
    </dataValidation>
  </dataValidations>
  <hyperlinks>
    <hyperlink ref="G87:G88" r:id="rId1" display="The Opioid and Substance Use Action Plan (OSUAP) Data Dashboard can be found here. Use the &quot;Metrics&quot; tab to find the &quot;Metric&quot; (i.e., Outcome Measure, Population-Level) and &quot;Place&quot; to find your county. " xr:uid="{D3C0D34D-75F3-48AD-BCC2-3B6CD5D9314E}"/>
    <hyperlink ref="G87" r:id="rId2" display="The Opioid and Substance Use Action Plan (OSUAP) Data Dashboard can be found here. Use the &quot;Metrics&quot; tab to find the &quot;Metric&quot; (i.e., Outcome Measure, Population-Level) and &quot;Place&quot; to find your county. " xr:uid="{2F09CA0C-407F-4A30-B21C-A1AE62191269}"/>
    <hyperlink ref="G88" r:id="rId3" display="The Opioid and Substance Use Action Plan (OSUAP) Data Dashboard can be found here. Use the &quot;Metrics&quot; tab to find the &quot;Metric&quot; (i.e., Outcome Measure, Population-Level) and &quot;Place&quot; to find your county. " xr:uid="{E085FF73-C1DE-44EF-937F-C5E32B56FEF2}"/>
  </hyperlinks>
  <pageMargins left="0.7" right="0.7" top="0.75" bottom="0.75" header="0.3" footer="0.3"/>
  <pageSetup orientation="portrait" r:id="rId4"/>
  <extLst>
    <ext xmlns:x14="http://schemas.microsoft.com/office/spreadsheetml/2009/9/main" uri="{CCE6A557-97BC-4b89-ADB6-D9C93CAAB3DF}">
      <x14:dataValidations xmlns:xm="http://schemas.microsoft.com/office/excel/2006/main" count="2">
        <x14:dataValidation type="list" allowBlank="1" showInputMessage="1" showErrorMessage="1" xr:uid="{DB218E17-D0E7-44AF-8775-B5A76BDCC056}">
          <x14:formula1>
            <xm:f>Lists!$E$2:$E$3</xm:f>
          </x14:formula1>
          <xm:sqref>C87:C88</xm:sqref>
        </x14:dataValidation>
        <x14:dataValidation type="list" allowBlank="1" showInputMessage="1" showErrorMessage="1" xr:uid="{27C31E6F-28FE-4BD2-9753-5D0CB4ED54DA}">
          <x14:formula1>
            <xm:f>Lists!$B$2:$B$3</xm:f>
          </x14:formula1>
          <xm:sqref>D10:D23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5AB77-9A38-4B52-802B-C84B8CD5629F}">
  <sheetPr codeName="Sheet10">
    <tabColor rgb="FFA1331C"/>
  </sheetPr>
  <dimension ref="B2:G85"/>
  <sheetViews>
    <sheetView topLeftCell="A22" zoomScaleNormal="100" workbookViewId="0">
      <selection activeCell="B2" sqref="B2:G2"/>
    </sheetView>
  </sheetViews>
  <sheetFormatPr defaultColWidth="9.140625" defaultRowHeight="15" x14ac:dyDescent="0.25"/>
  <cols>
    <col min="1" max="1" width="3.5703125" style="11" customWidth="1"/>
    <col min="2" max="2" width="56.7109375" style="27" customWidth="1"/>
    <col min="3" max="3" width="13.7109375" style="72" customWidth="1"/>
    <col min="4" max="4" width="29.7109375" style="34" customWidth="1"/>
    <col min="5" max="5" width="40.7109375" style="87" customWidth="1"/>
    <col min="6" max="6" width="60.7109375" style="27" customWidth="1"/>
    <col min="7" max="7" width="60.7109375" style="34" customWidth="1"/>
    <col min="8" max="16384" width="9.140625" style="11"/>
  </cols>
  <sheetData>
    <row r="2" spans="2:7" ht="29.25" thickBot="1" x14ac:dyDescent="0.3">
      <c r="B2" s="395" t="s">
        <v>1082</v>
      </c>
      <c r="C2" s="395"/>
      <c r="D2" s="395"/>
      <c r="E2" s="395"/>
      <c r="F2" s="395"/>
      <c r="G2" s="395"/>
    </row>
    <row r="3" spans="2:7" ht="29.25" thickTop="1" x14ac:dyDescent="0.25">
      <c r="B3" s="10"/>
      <c r="C3" s="70"/>
      <c r="D3" s="10"/>
      <c r="E3" s="76"/>
      <c r="G3" s="27"/>
    </row>
    <row r="4" spans="2:7" ht="17.25" customHeight="1" x14ac:dyDescent="0.25">
      <c r="B4" s="344" t="s">
        <v>796</v>
      </c>
      <c r="C4" s="71" t="s">
        <v>797</v>
      </c>
      <c r="D4" s="129">
        <f>Lists!B126</f>
        <v>45474</v>
      </c>
      <c r="E4" s="76"/>
      <c r="G4" s="27"/>
    </row>
    <row r="5" spans="2:7" ht="17.25" customHeight="1" x14ac:dyDescent="0.25">
      <c r="B5" s="345"/>
      <c r="C5" s="71" t="s">
        <v>798</v>
      </c>
      <c r="D5" s="129">
        <f>Lists!B127</f>
        <v>45838</v>
      </c>
      <c r="E5" s="76"/>
      <c r="G5" s="27"/>
    </row>
    <row r="6" spans="2:7" ht="28.5" x14ac:dyDescent="0.25">
      <c r="B6" s="10"/>
      <c r="G6" s="27"/>
    </row>
    <row r="7" spans="2:7" s="34" customFormat="1" ht="61.5" customHeight="1" x14ac:dyDescent="0.25">
      <c r="B7" s="347" t="s">
        <v>855</v>
      </c>
      <c r="C7" s="347"/>
      <c r="D7" s="327"/>
      <c r="E7" s="347"/>
      <c r="F7" s="27"/>
    </row>
    <row r="8" spans="2:7" ht="24.95" customHeight="1" thickBot="1" x14ac:dyDescent="0.3">
      <c r="B8" s="348" t="s">
        <v>799</v>
      </c>
      <c r="C8" s="349"/>
      <c r="D8" s="349"/>
      <c r="E8" s="349"/>
      <c r="F8" s="350"/>
    </row>
    <row r="9" spans="2:7" ht="22.5" customHeight="1" thickTop="1" x14ac:dyDescent="0.25">
      <c r="B9" s="266" t="s">
        <v>800</v>
      </c>
      <c r="C9" s="258" t="s">
        <v>117</v>
      </c>
      <c r="D9" s="255" t="s">
        <v>801</v>
      </c>
      <c r="E9" s="267" t="s">
        <v>832</v>
      </c>
      <c r="F9" s="257" t="s">
        <v>803</v>
      </c>
    </row>
    <row r="10" spans="2:7" ht="30" x14ac:dyDescent="0.25">
      <c r="B10" s="20" t="s">
        <v>1083</v>
      </c>
      <c r="C10" s="141"/>
      <c r="D10" s="131"/>
      <c r="E10" s="209"/>
      <c r="F10" s="94" t="s">
        <v>1084</v>
      </c>
    </row>
    <row r="11" spans="2:7" ht="30" x14ac:dyDescent="0.25">
      <c r="B11" s="2" t="s">
        <v>1085</v>
      </c>
      <c r="C11" s="133"/>
      <c r="D11" s="131"/>
      <c r="E11" s="210"/>
      <c r="F11" s="2"/>
    </row>
    <row r="12" spans="2:7" ht="30" x14ac:dyDescent="0.25">
      <c r="B12" s="2" t="s">
        <v>1086</v>
      </c>
      <c r="C12" s="133"/>
      <c r="D12" s="131"/>
      <c r="E12" s="210"/>
      <c r="F12" s="2"/>
    </row>
    <row r="13" spans="2:7" x14ac:dyDescent="0.25">
      <c r="B13" s="43"/>
      <c r="C13" s="73"/>
      <c r="D13" s="31"/>
      <c r="E13" s="211"/>
      <c r="F13" s="35"/>
    </row>
    <row r="14" spans="2:7" x14ac:dyDescent="0.25">
      <c r="B14" s="2" t="s">
        <v>1087</v>
      </c>
      <c r="C14" s="133"/>
      <c r="D14" s="131"/>
      <c r="E14" s="210"/>
      <c r="F14" s="94"/>
    </row>
    <row r="15" spans="2:7" ht="75" x14ac:dyDescent="0.25">
      <c r="B15" s="2" t="s">
        <v>1088</v>
      </c>
      <c r="C15" s="133"/>
      <c r="D15" s="131"/>
      <c r="E15" s="210"/>
      <c r="F15" s="94" t="s">
        <v>1089</v>
      </c>
    </row>
    <row r="16" spans="2:7" x14ac:dyDescent="0.25">
      <c r="B16" s="2" t="s">
        <v>1090</v>
      </c>
      <c r="C16" s="133"/>
      <c r="D16" s="131"/>
      <c r="E16" s="210"/>
      <c r="F16" s="2"/>
    </row>
    <row r="17" spans="2:6" x14ac:dyDescent="0.25">
      <c r="B17" s="43"/>
      <c r="C17" s="73"/>
      <c r="D17" s="31"/>
      <c r="E17" s="211"/>
      <c r="F17" s="35"/>
    </row>
    <row r="18" spans="2:6" ht="90" x14ac:dyDescent="0.25">
      <c r="B18" s="2" t="s">
        <v>1091</v>
      </c>
      <c r="C18" s="141"/>
      <c r="D18" s="131"/>
      <c r="E18" s="209"/>
      <c r="F18" s="94" t="s">
        <v>1092</v>
      </c>
    </row>
    <row r="19" spans="2:6" ht="30" x14ac:dyDescent="0.25">
      <c r="B19" s="2" t="s">
        <v>1093</v>
      </c>
      <c r="C19" s="133"/>
      <c r="D19" s="131"/>
      <c r="E19" s="210"/>
      <c r="F19" s="2" t="s">
        <v>1021</v>
      </c>
    </row>
    <row r="20" spans="2:6" x14ac:dyDescent="0.25">
      <c r="B20" s="2" t="s">
        <v>1094</v>
      </c>
      <c r="C20" s="133"/>
      <c r="D20" s="131"/>
      <c r="E20" s="210"/>
      <c r="F20" s="2"/>
    </row>
    <row r="21" spans="2:6" x14ac:dyDescent="0.25">
      <c r="B21" s="151"/>
      <c r="C21" s="133"/>
      <c r="D21" s="131"/>
      <c r="E21" s="210"/>
      <c r="F21" s="2" t="s">
        <v>827</v>
      </c>
    </row>
    <row r="22" spans="2:6" x14ac:dyDescent="0.25">
      <c r="B22" s="151"/>
      <c r="C22" s="133"/>
      <c r="D22" s="131"/>
      <c r="E22" s="210"/>
      <c r="F22" s="2" t="s">
        <v>827</v>
      </c>
    </row>
    <row r="23" spans="2:6" x14ac:dyDescent="0.25">
      <c r="B23" s="151"/>
      <c r="C23" s="133"/>
      <c r="D23" s="131"/>
      <c r="E23" s="210"/>
      <c r="F23" s="2" t="s">
        <v>827</v>
      </c>
    </row>
    <row r="25" spans="2:6" ht="31.5" customHeight="1" x14ac:dyDescent="0.25">
      <c r="B25" s="363" t="s">
        <v>1095</v>
      </c>
      <c r="C25" s="363"/>
      <c r="D25" s="363"/>
      <c r="E25" s="363"/>
    </row>
    <row r="26" spans="2:6" ht="21" customHeight="1" thickBot="1" x14ac:dyDescent="0.3">
      <c r="B26" s="250" t="s">
        <v>914</v>
      </c>
      <c r="C26" s="260" t="s">
        <v>117</v>
      </c>
      <c r="D26" s="371" t="s">
        <v>832</v>
      </c>
      <c r="E26" s="371"/>
      <c r="F26" s="250" t="s">
        <v>803</v>
      </c>
    </row>
    <row r="27" spans="2:6" ht="15.75" thickTop="1" x14ac:dyDescent="0.25">
      <c r="B27" s="2" t="s">
        <v>1096</v>
      </c>
      <c r="C27" s="65" t="str">
        <f>IF(SUM($C$11,$C$15,$C$19)&gt;0,SUM($C$11,$C$15,$C$19),"")</f>
        <v/>
      </c>
      <c r="D27" s="323" t="s">
        <v>1021</v>
      </c>
      <c r="E27" s="323"/>
      <c r="F27" s="2" t="s">
        <v>1021</v>
      </c>
    </row>
    <row r="28" spans="2:6" x14ac:dyDescent="0.25">
      <c r="B28" s="368" t="s">
        <v>1097</v>
      </c>
      <c r="C28" s="369"/>
      <c r="D28" s="369"/>
      <c r="E28" s="369"/>
      <c r="F28" s="370"/>
    </row>
    <row r="29" spans="2:6" x14ac:dyDescent="0.25">
      <c r="B29" s="2" t="s">
        <v>917</v>
      </c>
      <c r="C29" s="152"/>
      <c r="D29" s="323"/>
      <c r="E29" s="323"/>
      <c r="F29" s="2"/>
    </row>
    <row r="30" spans="2:6" x14ac:dyDescent="0.25">
      <c r="B30" s="2" t="s">
        <v>918</v>
      </c>
      <c r="C30" s="152"/>
      <c r="D30" s="323"/>
      <c r="E30" s="323"/>
      <c r="F30" s="2"/>
    </row>
    <row r="31" spans="2:6" x14ac:dyDescent="0.25">
      <c r="B31" s="2" t="s">
        <v>919</v>
      </c>
      <c r="C31" s="152"/>
      <c r="D31" s="323"/>
      <c r="E31" s="323"/>
      <c r="F31" s="2"/>
    </row>
    <row r="32" spans="2:6" x14ac:dyDescent="0.25">
      <c r="B32" s="2" t="s">
        <v>920</v>
      </c>
      <c r="C32" s="152"/>
      <c r="D32" s="323"/>
      <c r="E32" s="323"/>
      <c r="F32" s="2"/>
    </row>
    <row r="33" spans="2:7" x14ac:dyDescent="0.25">
      <c r="B33" s="2" t="s">
        <v>921</v>
      </c>
      <c r="C33" s="152"/>
      <c r="D33" s="323"/>
      <c r="E33" s="323"/>
      <c r="F33" s="2"/>
    </row>
    <row r="34" spans="2:7" x14ac:dyDescent="0.25">
      <c r="B34" s="2" t="s">
        <v>922</v>
      </c>
      <c r="C34" s="152"/>
      <c r="D34" s="323"/>
      <c r="E34" s="323"/>
      <c r="F34" s="2"/>
    </row>
    <row r="35" spans="2:7" x14ac:dyDescent="0.25">
      <c r="B35" s="2" t="s">
        <v>923</v>
      </c>
      <c r="C35" s="152"/>
      <c r="D35" s="323"/>
      <c r="E35" s="323"/>
      <c r="F35" s="2"/>
    </row>
    <row r="36" spans="2:7" ht="15.75" thickBot="1" x14ac:dyDescent="0.3">
      <c r="B36" s="52" t="s">
        <v>924</v>
      </c>
      <c r="C36" s="153"/>
      <c r="D36" s="323"/>
      <c r="E36" s="323"/>
      <c r="F36" s="2"/>
    </row>
    <row r="37" spans="2:7" ht="20.25" customHeight="1" thickTop="1" x14ac:dyDescent="0.25">
      <c r="B37" s="26" t="s">
        <v>969</v>
      </c>
      <c r="C37" s="150" t="str">
        <f>IF(COUNT($C$29:$C$36)=0,"",SUM($C$29:$C$36))</f>
        <v/>
      </c>
      <c r="D37" s="30"/>
      <c r="E37" s="88"/>
    </row>
    <row r="38" spans="2:7" ht="30" x14ac:dyDescent="0.25">
      <c r="B38" s="2" t="s">
        <v>1056</v>
      </c>
      <c r="C38" s="75" t="str">
        <f>IF($C$27=$C$37, "Yes", "No")</f>
        <v>Yes</v>
      </c>
      <c r="D38" s="29"/>
      <c r="E38" s="78"/>
    </row>
    <row r="41" spans="2:7" ht="35.25" customHeight="1" x14ac:dyDescent="0.25">
      <c r="B41" s="347" t="s">
        <v>828</v>
      </c>
      <c r="C41" s="347"/>
      <c r="D41" s="347"/>
      <c r="E41" s="347"/>
      <c r="F41" s="347"/>
    </row>
    <row r="42" spans="2:7" ht="24.95" customHeight="1" thickBot="1" x14ac:dyDescent="0.3">
      <c r="B42" s="365" t="s">
        <v>829</v>
      </c>
      <c r="C42" s="366"/>
      <c r="D42" s="366"/>
      <c r="E42" s="366"/>
      <c r="F42" s="366"/>
      <c r="G42" s="367"/>
    </row>
    <row r="43" spans="2:7" ht="21" customHeight="1" thickTop="1" x14ac:dyDescent="0.25">
      <c r="B43" s="243" t="s">
        <v>800</v>
      </c>
      <c r="C43" s="261" t="s">
        <v>117</v>
      </c>
      <c r="D43" s="243" t="s">
        <v>830</v>
      </c>
      <c r="E43" s="262" t="s">
        <v>831</v>
      </c>
      <c r="F43" s="243" t="s">
        <v>832</v>
      </c>
      <c r="G43" s="243" t="s">
        <v>803</v>
      </c>
    </row>
    <row r="44" spans="2:7" x14ac:dyDescent="0.25">
      <c r="B44" s="2" t="s">
        <v>1098</v>
      </c>
      <c r="C44" s="133"/>
      <c r="D44" s="333" t="s">
        <v>1099</v>
      </c>
      <c r="E44" s="335" t="str">
        <f>(IF(AND($C$44&lt;&gt;"",$C$45&lt;&gt;""),$C$44/$C$45,"Incomplete"))</f>
        <v>Incomplete</v>
      </c>
      <c r="F44" s="337"/>
      <c r="G44" s="333" t="s">
        <v>1100</v>
      </c>
    </row>
    <row r="45" spans="2:7" ht="15.75" thickBot="1" x14ac:dyDescent="0.3">
      <c r="B45" s="2" t="s">
        <v>1096</v>
      </c>
      <c r="C45" s="156" t="str">
        <f>IF(ISBLANK($C$27),"",$C$27)</f>
        <v/>
      </c>
      <c r="D45" s="334"/>
      <c r="E45" s="336"/>
      <c r="F45" s="322"/>
      <c r="G45" s="334"/>
    </row>
    <row r="46" spans="2:7" ht="30" x14ac:dyDescent="0.25">
      <c r="B46" s="22" t="s">
        <v>1357</v>
      </c>
      <c r="C46" s="154"/>
      <c r="D46" s="338" t="s">
        <v>1101</v>
      </c>
      <c r="E46" s="335" t="str">
        <f>(IF(AND($C$46&lt;&gt;"",$C$47&lt;&gt;""),$C$46/$C$47,"Incomplete"))</f>
        <v>Incomplete</v>
      </c>
      <c r="F46" s="321"/>
      <c r="G46" s="338" t="s">
        <v>1102</v>
      </c>
    </row>
    <row r="47" spans="2:7" ht="31.5" customHeight="1" thickBot="1" x14ac:dyDescent="0.3">
      <c r="B47" s="2" t="s">
        <v>1096</v>
      </c>
      <c r="C47" s="156" t="str">
        <f>IF(ISBLANK($C$27),"",$C$27)</f>
        <v/>
      </c>
      <c r="D47" s="334"/>
      <c r="E47" s="336"/>
      <c r="F47" s="322"/>
      <c r="G47" s="334"/>
    </row>
    <row r="48" spans="2:7" ht="30" x14ac:dyDescent="0.25">
      <c r="B48" s="22" t="s">
        <v>1103</v>
      </c>
      <c r="C48" s="154"/>
      <c r="D48" s="338" t="s">
        <v>1104</v>
      </c>
      <c r="E48" s="335" t="str">
        <f>(IF(AND($C$48&lt;&gt;"",$C$49&lt;&gt;""),$C$48/$C$49,"Incomplete"))</f>
        <v>Incomplete</v>
      </c>
      <c r="F48" s="321"/>
      <c r="G48" s="338" t="s">
        <v>1105</v>
      </c>
    </row>
    <row r="49" spans="2:7" ht="32.25" customHeight="1" thickBot="1" x14ac:dyDescent="0.3">
      <c r="B49" s="2" t="s">
        <v>1096</v>
      </c>
      <c r="C49" s="156" t="str">
        <f>IF(ISBLANK($C$27),"",$C$27)</f>
        <v/>
      </c>
      <c r="D49" s="334"/>
      <c r="E49" s="336"/>
      <c r="F49" s="322"/>
      <c r="G49" s="334"/>
    </row>
    <row r="50" spans="2:7" ht="30" x14ac:dyDescent="0.25">
      <c r="B50" s="22" t="s">
        <v>1356</v>
      </c>
      <c r="C50" s="144"/>
      <c r="D50" s="338" t="s">
        <v>1106</v>
      </c>
      <c r="E50" s="339" t="str">
        <f>(IF(AND($C$50&lt;&gt;"",$C$51&lt;&gt;""),$C$50/$C$51,"Incomplete"))</f>
        <v>Incomplete</v>
      </c>
      <c r="F50" s="321"/>
      <c r="G50" s="338" t="s">
        <v>1107</v>
      </c>
    </row>
    <row r="51" spans="2:7" ht="33.75" customHeight="1" thickBot="1" x14ac:dyDescent="0.3">
      <c r="B51" s="2" t="s">
        <v>1096</v>
      </c>
      <c r="C51" s="156" t="str">
        <f>IF(ISBLANK($C$27),"",$C$27)</f>
        <v/>
      </c>
      <c r="D51" s="334"/>
      <c r="E51" s="336"/>
      <c r="F51" s="322"/>
      <c r="G51" s="334"/>
    </row>
    <row r="52" spans="2:7" x14ac:dyDescent="0.25">
      <c r="B52" s="148"/>
      <c r="C52" s="144"/>
      <c r="D52" s="331"/>
      <c r="E52" s="326" t="str">
        <f>(IF(AND($C$52&lt;&gt;"",$C$53&lt;&gt;""),$C$52/$C$53,"Incomplete"))</f>
        <v>Incomplete</v>
      </c>
      <c r="F52" s="315"/>
      <c r="G52" s="325" t="s">
        <v>827</v>
      </c>
    </row>
    <row r="53" spans="2:7" ht="15.75" thickBot="1" x14ac:dyDescent="0.3">
      <c r="B53" s="149"/>
      <c r="C53" s="145"/>
      <c r="D53" s="332"/>
      <c r="E53" s="318"/>
      <c r="F53" s="316"/>
      <c r="G53" s="320"/>
    </row>
    <row r="54" spans="2:7" x14ac:dyDescent="0.25">
      <c r="B54" s="148"/>
      <c r="C54" s="144"/>
      <c r="D54" s="331"/>
      <c r="E54" s="326" t="str">
        <f>(IF(AND($C$54&lt;&gt;"",$C$55&lt;&gt;""),$C$54/$C$55,"Incomplete"))</f>
        <v>Incomplete</v>
      </c>
      <c r="F54" s="315"/>
      <c r="G54" s="325" t="s">
        <v>827</v>
      </c>
    </row>
    <row r="55" spans="2:7" ht="15.75" thickBot="1" x14ac:dyDescent="0.3">
      <c r="B55" s="149"/>
      <c r="C55" s="145"/>
      <c r="D55" s="332"/>
      <c r="E55" s="318"/>
      <c r="F55" s="316"/>
      <c r="G55" s="320"/>
    </row>
    <row r="56" spans="2:7" x14ac:dyDescent="0.25">
      <c r="B56" s="148"/>
      <c r="C56" s="144"/>
      <c r="D56" s="331"/>
      <c r="E56" s="326" t="str">
        <f>(IF(AND($C$56&lt;&gt;"",$C$57&lt;&gt;""),$C$56/$C$57,"Incomplete"))</f>
        <v>Incomplete</v>
      </c>
      <c r="F56" s="315"/>
      <c r="G56" s="325" t="s">
        <v>827</v>
      </c>
    </row>
    <row r="57" spans="2:7" ht="15.75" thickBot="1" x14ac:dyDescent="0.3">
      <c r="B57" s="149"/>
      <c r="C57" s="145"/>
      <c r="D57" s="332"/>
      <c r="E57" s="318"/>
      <c r="F57" s="316"/>
      <c r="G57" s="320"/>
    </row>
    <row r="59" spans="2:7" ht="41.25" customHeight="1" x14ac:dyDescent="0.25">
      <c r="B59" s="347" t="s">
        <v>843</v>
      </c>
      <c r="C59" s="347"/>
      <c r="D59" s="347"/>
      <c r="E59" s="347"/>
      <c r="F59" s="347"/>
    </row>
    <row r="60" spans="2:7" ht="24.95" customHeight="1" thickBot="1" x14ac:dyDescent="0.3">
      <c r="B60" s="330" t="s">
        <v>844</v>
      </c>
      <c r="C60" s="330"/>
      <c r="D60" s="330"/>
      <c r="E60" s="330"/>
      <c r="F60" s="330"/>
      <c r="G60" s="330"/>
    </row>
    <row r="61" spans="2:7" ht="21" customHeight="1" thickTop="1" x14ac:dyDescent="0.25">
      <c r="B61" s="237" t="s">
        <v>800</v>
      </c>
      <c r="C61" s="270" t="s">
        <v>117</v>
      </c>
      <c r="D61" s="237" t="s">
        <v>845</v>
      </c>
      <c r="E61" s="271" t="s">
        <v>1108</v>
      </c>
      <c r="F61" s="237" t="s">
        <v>832</v>
      </c>
      <c r="G61" s="237" t="s">
        <v>803</v>
      </c>
    </row>
    <row r="62" spans="2:7" ht="30" x14ac:dyDescent="0.25">
      <c r="B62" s="2" t="s">
        <v>1355</v>
      </c>
      <c r="C62" s="133"/>
      <c r="D62" s="328" t="s">
        <v>1109</v>
      </c>
      <c r="E62" s="317" t="str">
        <f>(IF(AND($C$62&lt;&gt;"",$C$63&lt;&gt;""),$C$62/$C$63,"Incomplete"))</f>
        <v>Incomplete</v>
      </c>
      <c r="F62" s="323"/>
      <c r="G62" s="333" t="s">
        <v>1021</v>
      </c>
    </row>
    <row r="63" spans="2:7" ht="15.75" thickBot="1" x14ac:dyDescent="0.3">
      <c r="B63" s="2" t="s">
        <v>1096</v>
      </c>
      <c r="C63" s="156" t="str">
        <f>IF(ISBLANK($C$27),"",$C$27)</f>
        <v/>
      </c>
      <c r="D63" s="329"/>
      <c r="E63" s="318"/>
      <c r="F63" s="316"/>
      <c r="G63" s="334"/>
    </row>
    <row r="64" spans="2:7" ht="108.75" customHeight="1" x14ac:dyDescent="0.25">
      <c r="B64" s="22" t="s">
        <v>1110</v>
      </c>
      <c r="C64" s="144"/>
      <c r="D64" s="362" t="s">
        <v>1002</v>
      </c>
      <c r="E64" s="326" t="str">
        <f>(IF(AND($C$64&lt;&gt;"",$C$65&lt;&gt;""),$C$64/$C$65,"Incomplete"))</f>
        <v>Incomplete</v>
      </c>
      <c r="F64" s="315"/>
      <c r="G64" s="338" t="s">
        <v>1111</v>
      </c>
    </row>
    <row r="65" spans="2:7" ht="100.5" customHeight="1" thickBot="1" x14ac:dyDescent="0.3">
      <c r="B65" s="2" t="s">
        <v>1096</v>
      </c>
      <c r="C65" s="156" t="str">
        <f>IF(ISBLANK($C$27),"",$C$27)</f>
        <v/>
      </c>
      <c r="D65" s="329"/>
      <c r="E65" s="318"/>
      <c r="F65" s="316"/>
      <c r="G65" s="320"/>
    </row>
    <row r="66" spans="2:7" ht="75.75" thickBot="1" x14ac:dyDescent="0.3">
      <c r="B66" s="15" t="s">
        <v>1112</v>
      </c>
      <c r="C66" s="92" t="s">
        <v>953</v>
      </c>
      <c r="D66" s="15" t="s">
        <v>1112</v>
      </c>
      <c r="E66" s="155"/>
      <c r="F66" s="201"/>
      <c r="G66" s="89" t="s">
        <v>1113</v>
      </c>
    </row>
    <row r="67" spans="2:7" ht="30.75" thickBot="1" x14ac:dyDescent="0.3">
      <c r="B67" s="19" t="s">
        <v>1005</v>
      </c>
      <c r="C67" s="144"/>
      <c r="D67" s="19" t="s">
        <v>1005</v>
      </c>
      <c r="E67" s="86" t="s">
        <v>953</v>
      </c>
      <c r="F67" s="148"/>
      <c r="G67" s="220" t="s">
        <v>1044</v>
      </c>
    </row>
    <row r="68" spans="2:7" x14ac:dyDescent="0.25">
      <c r="B68" s="148"/>
      <c r="C68" s="144"/>
      <c r="D68" s="315"/>
      <c r="E68" s="326" t="str">
        <f>(IF(AND($C$68&lt;&gt;"",$C$69&lt;&gt;""),$C$68/$C$69,"Incomplete"))</f>
        <v>Incomplete</v>
      </c>
      <c r="F68" s="315"/>
      <c r="G68" s="325" t="s">
        <v>827</v>
      </c>
    </row>
    <row r="69" spans="2:7" ht="15.75" thickBot="1" x14ac:dyDescent="0.3">
      <c r="B69" s="149"/>
      <c r="C69" s="145"/>
      <c r="D69" s="316"/>
      <c r="E69" s="318"/>
      <c r="F69" s="316"/>
      <c r="G69" s="320"/>
    </row>
    <row r="70" spans="2:7" x14ac:dyDescent="0.25">
      <c r="B70" s="148"/>
      <c r="C70" s="144"/>
      <c r="D70" s="315"/>
      <c r="E70" s="326" t="str">
        <f>(IF(AND($C$70&lt;&gt;"",$C$71&lt;&gt;""),$C$70/$C$71,"Incomplete"))</f>
        <v>Incomplete</v>
      </c>
      <c r="F70" s="315"/>
      <c r="G70" s="325" t="s">
        <v>827</v>
      </c>
    </row>
    <row r="71" spans="2:7" ht="15.75" thickBot="1" x14ac:dyDescent="0.3">
      <c r="B71" s="149"/>
      <c r="C71" s="145"/>
      <c r="D71" s="316"/>
      <c r="E71" s="318"/>
      <c r="F71" s="316"/>
      <c r="G71" s="320"/>
    </row>
    <row r="72" spans="2:7" x14ac:dyDescent="0.25">
      <c r="B72" s="148"/>
      <c r="C72" s="144"/>
      <c r="D72" s="315"/>
      <c r="E72" s="326" t="str">
        <f>(IF(AND($C$72&lt;&gt;"",$C$73&lt;&gt;""),$C$72/$C$73,"Incomplete"))</f>
        <v>Incomplete</v>
      </c>
      <c r="F72" s="315"/>
      <c r="G72" s="319" t="s">
        <v>827</v>
      </c>
    </row>
    <row r="73" spans="2:7" ht="15.75" thickBot="1" x14ac:dyDescent="0.3">
      <c r="B73" s="149"/>
      <c r="C73" s="145"/>
      <c r="D73" s="316"/>
      <c r="E73" s="318"/>
      <c r="F73" s="316"/>
      <c r="G73" s="320"/>
    </row>
    <row r="75" spans="2:7" ht="61.5" customHeight="1" x14ac:dyDescent="0.25">
      <c r="B75" s="314" t="s">
        <v>848</v>
      </c>
      <c r="C75" s="314"/>
      <c r="D75" s="314"/>
      <c r="E75" s="314"/>
      <c r="F75" s="314"/>
      <c r="G75" s="7"/>
    </row>
    <row r="76" spans="2:7" ht="24.95" customHeight="1" thickBot="1" x14ac:dyDescent="0.3">
      <c r="B76" s="305" t="s">
        <v>849</v>
      </c>
      <c r="C76" s="306"/>
      <c r="D76" s="306"/>
      <c r="E76" s="306"/>
      <c r="F76" s="306"/>
      <c r="G76" s="307"/>
    </row>
    <row r="77" spans="2:7" ht="21" customHeight="1" thickTop="1" x14ac:dyDescent="0.25">
      <c r="B77" s="237" t="s">
        <v>800</v>
      </c>
      <c r="C77" s="308" t="s">
        <v>850</v>
      </c>
      <c r="D77" s="309"/>
      <c r="E77" s="310"/>
      <c r="F77" s="239" t="s">
        <v>832</v>
      </c>
      <c r="G77" s="240" t="s">
        <v>803</v>
      </c>
    </row>
    <row r="78" spans="2:7" ht="60" customHeight="1" x14ac:dyDescent="0.25">
      <c r="B78" s="3" t="s">
        <v>851</v>
      </c>
      <c r="C78" s="311"/>
      <c r="D78" s="312"/>
      <c r="E78" s="313"/>
      <c r="F78" s="208"/>
      <c r="G78" s="93" t="s">
        <v>852</v>
      </c>
    </row>
    <row r="79" spans="2:7" ht="60" x14ac:dyDescent="0.25">
      <c r="B79" s="3" t="s">
        <v>853</v>
      </c>
      <c r="C79" s="311"/>
      <c r="D79" s="312"/>
      <c r="E79" s="313"/>
      <c r="F79" s="208"/>
      <c r="G79" s="93" t="s">
        <v>852</v>
      </c>
    </row>
    <row r="80" spans="2:7" x14ac:dyDescent="0.25">
      <c r="B80" s="34"/>
      <c r="C80" s="90"/>
      <c r="D80" s="11"/>
      <c r="F80" s="1"/>
      <c r="G80" s="11"/>
    </row>
    <row r="81" spans="2:7" x14ac:dyDescent="0.25">
      <c r="B81" s="34"/>
      <c r="C81" s="90"/>
      <c r="D81" s="11"/>
      <c r="F81" s="1"/>
      <c r="G81" s="11"/>
    </row>
    <row r="82" spans="2:7" x14ac:dyDescent="0.25">
      <c r="B82" s="34"/>
      <c r="C82" s="90"/>
      <c r="D82" s="11"/>
      <c r="F82" s="1"/>
      <c r="G82" s="11"/>
    </row>
    <row r="83" spans="2:7" x14ac:dyDescent="0.25">
      <c r="B83" s="34"/>
      <c r="C83" s="90"/>
      <c r="D83" s="11"/>
      <c r="F83" s="1"/>
      <c r="G83" s="11"/>
    </row>
    <row r="84" spans="2:7" x14ac:dyDescent="0.25">
      <c r="B84" s="34"/>
      <c r="C84" s="90"/>
      <c r="D84" s="11"/>
      <c r="F84" s="1"/>
      <c r="G84" s="11"/>
    </row>
    <row r="85" spans="2:7" x14ac:dyDescent="0.25">
      <c r="B85" s="34"/>
      <c r="C85" s="90"/>
      <c r="D85" s="11"/>
      <c r="F85" s="1"/>
      <c r="G85" s="11"/>
    </row>
  </sheetData>
  <sheetProtection algorithmName="SHA-512" hashValue="XU/O11wGk+9tbwTxyKV0abe5Q0S5YYLWb4a+PKwd08r8Fwy2l9VcUUee0v0rU7TENmJ1hzYjpThDvgcfdEPk2A==" saltValue="PpVBtPRXbDhVS7khRfrMAg==" spinCount="100000" sheet="1" objects="1" scenarios="1"/>
  <mergeCells count="73">
    <mergeCell ref="B41:F41"/>
    <mergeCell ref="D26:E26"/>
    <mergeCell ref="B4:B5"/>
    <mergeCell ref="B7:E7"/>
    <mergeCell ref="B8:F8"/>
    <mergeCell ref="B25:E25"/>
    <mergeCell ref="D50:D51"/>
    <mergeCell ref="E50:E51"/>
    <mergeCell ref="F50:F51"/>
    <mergeCell ref="G50:G51"/>
    <mergeCell ref="E48:E49"/>
    <mergeCell ref="G48:G49"/>
    <mergeCell ref="D48:D49"/>
    <mergeCell ref="B60:G60"/>
    <mergeCell ref="D52:D53"/>
    <mergeCell ref="E52:E53"/>
    <mergeCell ref="F52:F53"/>
    <mergeCell ref="G52:G53"/>
    <mergeCell ref="D54:D55"/>
    <mergeCell ref="E54:E55"/>
    <mergeCell ref="F54:F55"/>
    <mergeCell ref="G54:G55"/>
    <mergeCell ref="D56:D57"/>
    <mergeCell ref="E56:E57"/>
    <mergeCell ref="F56:F57"/>
    <mergeCell ref="G56:G57"/>
    <mergeCell ref="B59:F59"/>
    <mergeCell ref="G70:G71"/>
    <mergeCell ref="D62:D63"/>
    <mergeCell ref="E62:E63"/>
    <mergeCell ref="F62:F63"/>
    <mergeCell ref="G62:G63"/>
    <mergeCell ref="D64:D65"/>
    <mergeCell ref="E64:E65"/>
    <mergeCell ref="F64:F65"/>
    <mergeCell ref="G64:G65"/>
    <mergeCell ref="D72:D73"/>
    <mergeCell ref="E72:E73"/>
    <mergeCell ref="F72:F73"/>
    <mergeCell ref="G72:G73"/>
    <mergeCell ref="F46:F47"/>
    <mergeCell ref="F48:F49"/>
    <mergeCell ref="E46:E47"/>
    <mergeCell ref="G46:G47"/>
    <mergeCell ref="D46:D47"/>
    <mergeCell ref="D68:D69"/>
    <mergeCell ref="E68:E69"/>
    <mergeCell ref="F68:F69"/>
    <mergeCell ref="G68:G69"/>
    <mergeCell ref="D70:D71"/>
    <mergeCell ref="E70:E71"/>
    <mergeCell ref="F70:F71"/>
    <mergeCell ref="B2:G2"/>
    <mergeCell ref="D44:D45"/>
    <mergeCell ref="E44:E45"/>
    <mergeCell ref="F44:F45"/>
    <mergeCell ref="G44:G45"/>
    <mergeCell ref="B42:G42"/>
    <mergeCell ref="D27:E27"/>
    <mergeCell ref="D29:E29"/>
    <mergeCell ref="D30:E30"/>
    <mergeCell ref="D31:E31"/>
    <mergeCell ref="D32:E32"/>
    <mergeCell ref="B28:F28"/>
    <mergeCell ref="D33:E33"/>
    <mergeCell ref="D34:E34"/>
    <mergeCell ref="D35:E35"/>
    <mergeCell ref="D36:E36"/>
    <mergeCell ref="B75:F75"/>
    <mergeCell ref="B76:G76"/>
    <mergeCell ref="C77:E77"/>
    <mergeCell ref="C78:E78"/>
    <mergeCell ref="C79:E79"/>
  </mergeCells>
  <conditionalFormatting sqref="C38">
    <cfRule type="containsText" dxfId="13" priority="1" operator="containsText" text="No">
      <formula>NOT(ISERROR(SEARCH("No",C38)))</formula>
    </cfRule>
    <cfRule type="containsText" dxfId="12" priority="2" operator="containsText" text="Yes">
      <formula>NOT(ISERROR(SEARCH("Yes",C38)))</formula>
    </cfRule>
  </conditionalFormatting>
  <dataValidations count="1">
    <dataValidation type="date" allowBlank="1" showInputMessage="1" showErrorMessage="1" sqref="D4:D5" xr:uid="{32814C6E-2AA0-4032-88B7-F2D1B8870737}">
      <formula1>44562</formula1>
      <formula2>50771</formula2>
    </dataValidation>
  </dataValidations>
  <hyperlinks>
    <hyperlink ref="G66" r:id="rId1" location="2021-22-5019" display="This measure is the number of out-of-school short-term suspensions in educational facilities for all grades per 1000 students. It is collected by NC Department of Public Instruction and an indicator for HNC 2030." xr:uid="{87C7DEB6-3E9C-4B68-AFE5-62D9A04649F1}"/>
    <hyperlink ref="F10" r:id="rId2" xr:uid="{FE5AEFDB-383B-45F6-9F61-527CF18D73A1}"/>
    <hyperlink ref="F18" r:id="rId3" display="Click here for resources on Early Intervention. Primary prevention activities should not be the focus of these programs. " xr:uid="{31AB1EFC-E197-47CA-BEA6-8FD9CB136B73}"/>
    <hyperlink ref="F15" r:id="rId4" display="https://ncopioidsettlement.org/resources/early-intervention/" xr:uid="{7BA87B36-195D-4A22-8656-6C9299168DDA}"/>
    <hyperlink ref="G78" r:id="rId5" display="The Opioid and Substance Use Action Plan (OSUAP) Data Dashboard can be found here. Use the &quot;Metrics&quot; tab to find the &quot;Metric&quot; (i.e., Outcome Measure, Population-Level) and &quot;Place&quot; to find your county. " xr:uid="{0D44343C-4302-4ACB-872C-276935644B0D}"/>
    <hyperlink ref="G79" r:id="rId6" display="The Opioid and Substance Use Action Plan (OSUAP) Data Dashboard can be found here. Use the &quot;Metrics&quot; tab to find the &quot;Metric&quot; (i.e., Outcome Measure, Population-Level) and &quot;Place&quot; to find your county. " xr:uid="{4CD10CDD-E7FC-48F8-A137-998EFBC2F826}"/>
  </hyperlinks>
  <pageMargins left="0.7" right="0.7" top="0.75" bottom="0.75" header="0.3" footer="0.3"/>
  <pageSetup orientation="portrait" r:id="rId7"/>
  <extLst>
    <ext xmlns:x14="http://schemas.microsoft.com/office/spreadsheetml/2009/9/main" uri="{CCE6A557-97BC-4b89-ADB6-D9C93CAAB3DF}">
      <x14:dataValidations xmlns:xm="http://schemas.microsoft.com/office/excel/2006/main" count="2">
        <x14:dataValidation type="list" allowBlank="1" showInputMessage="1" showErrorMessage="1" xr:uid="{3F4580ED-BAB1-4848-A46E-5123D36972A7}">
          <x14:formula1>
            <xm:f>Lists!$B$2:$B$3</xm:f>
          </x14:formula1>
          <xm:sqref>D10:D12 D14:D16 D18:D23</xm:sqref>
        </x14:dataValidation>
        <x14:dataValidation type="list" allowBlank="1" showInputMessage="1" showErrorMessage="1" xr:uid="{522A7E4C-32EB-41D0-ADE4-A11D7DAA5E62}">
          <x14:formula1>
            <xm:f>Lists!$E$2:$E$3</xm:f>
          </x14:formula1>
          <xm:sqref>C78:C79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b369ade-6b23-4ff4-9afe-d5eb79a77f66" xsi:nil="true"/>
    <lcf76f155ced4ddcb4097134ff3c332f xmlns="193fa1ef-30d7-46e2-a886-3808f9273af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6C9D1D2257B543AD14912964D443C2" ma:contentTypeVersion="18" ma:contentTypeDescription="Create a new document." ma:contentTypeScope="" ma:versionID="797f823d321d29c5ee938659eb2e31ff">
  <xsd:schema xmlns:xsd="http://www.w3.org/2001/XMLSchema" xmlns:xs="http://www.w3.org/2001/XMLSchema" xmlns:p="http://schemas.microsoft.com/office/2006/metadata/properties" xmlns:ns2="193fa1ef-30d7-46e2-a886-3808f9273aff" xmlns:ns3="5b369ade-6b23-4ff4-9afe-d5eb79a77f66" targetNamespace="http://schemas.microsoft.com/office/2006/metadata/properties" ma:root="true" ma:fieldsID="e4d04dcd8a6ccc68cb183e7c8aa1e827" ns2:_="" ns3:_="">
    <xsd:import namespace="193fa1ef-30d7-46e2-a886-3808f9273aff"/>
    <xsd:import namespace="5b369ade-6b23-4ff4-9afe-d5eb79a77f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fa1ef-30d7-46e2-a886-3808f9273a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3fdc6da-32ca-4a2b-983e-32d6a4a8ae6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369ade-6b23-4ff4-9afe-d5eb79a77f6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7730178-eaaa-499d-b89f-1cceedb3abf3}" ma:internalName="TaxCatchAll" ma:showField="CatchAllData" ma:web="5b369ade-6b23-4ff4-9afe-d5eb79a77f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B3B60B-D389-4E23-B129-2A1F1EBA16A2}">
  <ds:schemaRefs>
    <ds:schemaRef ds:uri="http://schemas.microsoft.com/office/2006/metadata/properties"/>
    <ds:schemaRef ds:uri="http://schemas.microsoft.com/office/infopath/2007/PartnerControls"/>
    <ds:schemaRef ds:uri="5b369ade-6b23-4ff4-9afe-d5eb79a77f66"/>
    <ds:schemaRef ds:uri="193fa1ef-30d7-46e2-a886-3808f9273aff"/>
  </ds:schemaRefs>
</ds:datastoreItem>
</file>

<file path=customXml/itemProps2.xml><?xml version="1.0" encoding="utf-8"?>
<ds:datastoreItem xmlns:ds="http://schemas.openxmlformats.org/officeDocument/2006/customXml" ds:itemID="{D6B8A39B-DD0A-4064-8889-D168B93D48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3fa1ef-30d7-46e2-a886-3808f9273aff"/>
    <ds:schemaRef ds:uri="5b369ade-6b23-4ff4-9afe-d5eb79a77f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799484-FDEA-48C4-843E-3145E057AC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Lists</vt:lpstr>
      <vt:lpstr>Summary</vt:lpstr>
      <vt:lpstr>Instructions</vt:lpstr>
      <vt:lpstr>1. Strategic Planning</vt:lpstr>
      <vt:lpstr>2. Evidence-Based Treatment</vt:lpstr>
      <vt:lpstr>3. Recovery</vt:lpstr>
      <vt:lpstr>4. Housing</vt:lpstr>
      <vt:lpstr>5. Employment</vt:lpstr>
      <vt:lpstr>6. Early Intervention</vt:lpstr>
      <vt:lpstr>7. Naloxone</vt:lpstr>
      <vt:lpstr>8. Post-Overdose Response</vt:lpstr>
      <vt:lpstr>9. Syringe Services</vt:lpstr>
      <vt:lpstr>10. CJ Diversion</vt:lpstr>
      <vt:lpstr>11. Treatment - Jails</vt:lpstr>
      <vt:lpstr>12. Reentry</vt:lpstr>
      <vt:lpstr>Exhibit B Measures</vt:lpstr>
      <vt:lpstr>'8. Post-Overdose Response'!_Hlk135901906</vt:lpstr>
      <vt:lpstr>'9. Syringe Services'!_Hlk135901906</vt:lpstr>
      <vt:lpstr>'8. Post-Overdose Response'!_Hlk136336005</vt:lpstr>
      <vt:lpstr>'9. Syringe Services'!_Hlk136336005</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Nidhi Sachdeva</dc:creator>
  <cp:keywords/>
  <dc:description/>
  <cp:lastModifiedBy>Katherine Gora Combs</cp:lastModifiedBy>
  <cp:revision/>
  <dcterms:created xsi:type="dcterms:W3CDTF">2023-07-05T14:14:00Z</dcterms:created>
  <dcterms:modified xsi:type="dcterms:W3CDTF">2025-05-30T02:20:31Z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0x010100406C9D1D2257B543AD14912964D443C2</vt:lpwstr>
  </property>
  <property fmtid="{D5CDD505-2E9C-101B-9397-08002B2CF9AE}" pid="3" name="MediaServiceImageTags">
    <vt:lpwstr/>
  </property>
</Properties>
</file>